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723\Desktop\"/>
    </mc:Choice>
  </mc:AlternateContent>
  <xr:revisionPtr revIDLastSave="0" documentId="13_ncr:1_{3608484B-0D8B-4A67-A3D5-7F0C62BE3C51}" xr6:coauthVersionLast="36" xr6:coauthVersionMax="36" xr10:uidLastSave="{00000000-0000-0000-0000-000000000000}"/>
  <bookViews>
    <workbookView xWindow="0" yWindow="0" windowWidth="16275" windowHeight="7245" activeTab="1" xr2:uid="{0D815E65-4BAB-4268-9BC8-03DB234A4DA4}"/>
  </bookViews>
  <sheets>
    <sheet name="記入例" sheetId="8" r:id="rId1"/>
    <sheet name="記入例２" sheetId="13" r:id="rId2"/>
    <sheet name="計画・実績書" sheetId="14" r:id="rId3"/>
  </sheets>
  <definedNames>
    <definedName name="_xlnm.Print_Area" localSheetId="0">記入例!$A$1:$AQ$76</definedName>
    <definedName name="_xlnm.Print_Area" localSheetId="1">記入例２!$A$1:$AQ$76</definedName>
    <definedName name="_xlnm.Print_Area" localSheetId="2">計画・実績書!$A$1:$AQ$76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4" i="14" l="1"/>
  <c r="AW5" i="14"/>
  <c r="AW6" i="14"/>
  <c r="AW7" i="14"/>
  <c r="AW8" i="14"/>
  <c r="AW9" i="14"/>
  <c r="AW10" i="14"/>
  <c r="AW11" i="14"/>
  <c r="AW12" i="14"/>
  <c r="AW13" i="14"/>
  <c r="AW14" i="14"/>
  <c r="AW15" i="14"/>
  <c r="AW16" i="14"/>
  <c r="AW17" i="14"/>
  <c r="AW18" i="14"/>
  <c r="AW19" i="14"/>
  <c r="AW20" i="14"/>
  <c r="AW21" i="14"/>
  <c r="AW22" i="14"/>
  <c r="AW23" i="14"/>
  <c r="AW24" i="14"/>
  <c r="AW25" i="14"/>
  <c r="AW26" i="14"/>
  <c r="AW27" i="14"/>
  <c r="AW28" i="14"/>
  <c r="AW29" i="14"/>
  <c r="AW30" i="14"/>
  <c r="AW31" i="14"/>
  <c r="AW32" i="14"/>
  <c r="AW33" i="14"/>
  <c r="AW34" i="14"/>
  <c r="AW35" i="14"/>
  <c r="AW36" i="14"/>
  <c r="AW37" i="14"/>
  <c r="AW38" i="14"/>
  <c r="AW39" i="14"/>
  <c r="AW40" i="14"/>
  <c r="AW41" i="14"/>
  <c r="AW42" i="14"/>
  <c r="AW43" i="14"/>
  <c r="AW44" i="14"/>
  <c r="AW45" i="14"/>
  <c r="AW46" i="14"/>
  <c r="AW47" i="14"/>
  <c r="AW48" i="14"/>
  <c r="AW49" i="14"/>
  <c r="AW50" i="14"/>
  <c r="AW51" i="14"/>
  <c r="AW52" i="14"/>
  <c r="AW53" i="14"/>
  <c r="AW54" i="14"/>
  <c r="AW55" i="14"/>
  <c r="AW56" i="14"/>
  <c r="AW57" i="14"/>
  <c r="AW58" i="14"/>
  <c r="AW59" i="14"/>
  <c r="AW60" i="14"/>
  <c r="AW61" i="14"/>
  <c r="AW62" i="14"/>
  <c r="AW63" i="14"/>
  <c r="AW64" i="14"/>
  <c r="AW65" i="14"/>
  <c r="AW66" i="14"/>
  <c r="AW67" i="14"/>
  <c r="AW68" i="14"/>
  <c r="AW69" i="14"/>
  <c r="AW70" i="14"/>
  <c r="AW71" i="14"/>
  <c r="A9" i="14" l="1"/>
  <c r="A19" i="14" s="1"/>
  <c r="A30" i="14" s="1"/>
  <c r="A41" i="14" s="1"/>
  <c r="A52" i="14" s="1"/>
  <c r="A63" i="14" s="1"/>
  <c r="AQ71" i="14"/>
  <c r="AJ72" i="14" s="1"/>
  <c r="AP71" i="14"/>
  <c r="AO71" i="14"/>
  <c r="AH72" i="14" s="1"/>
  <c r="AN71" i="14"/>
  <c r="AM70" i="14"/>
  <c r="AL71" i="14" s="1"/>
  <c r="AL70" i="14"/>
  <c r="AK70" i="14"/>
  <c r="AJ70" i="14"/>
  <c r="AJ71" i="14" s="1"/>
  <c r="AI70" i="14"/>
  <c r="AH70" i="14"/>
  <c r="AH71" i="14" s="1"/>
  <c r="AQ60" i="14"/>
  <c r="AP60" i="14"/>
  <c r="AO60" i="14"/>
  <c r="AN60" i="14"/>
  <c r="AM59" i="14"/>
  <c r="AL60" i="14" s="1"/>
  <c r="AL59" i="14"/>
  <c r="AK59" i="14"/>
  <c r="AJ59" i="14"/>
  <c r="AI59" i="14"/>
  <c r="AH59" i="14"/>
  <c r="AH60" i="14" s="1"/>
  <c r="AQ49" i="14"/>
  <c r="AP49" i="14"/>
  <c r="AO49" i="14"/>
  <c r="AN49" i="14"/>
  <c r="AM48" i="14"/>
  <c r="AL49" i="14" s="1"/>
  <c r="AL48" i="14"/>
  <c r="AK48" i="14"/>
  <c r="AJ48" i="14"/>
  <c r="AJ49" i="14" s="1"/>
  <c r="AI48" i="14"/>
  <c r="AH48" i="14"/>
  <c r="AH49" i="14" s="1"/>
  <c r="AQ38" i="14"/>
  <c r="AP38" i="14"/>
  <c r="AO38" i="14"/>
  <c r="AN38" i="14"/>
  <c r="AM37" i="14"/>
  <c r="AL37" i="14"/>
  <c r="AK37" i="14"/>
  <c r="AJ37" i="14"/>
  <c r="AJ38" i="14" s="1"/>
  <c r="AI37" i="14"/>
  <c r="AH37" i="14"/>
  <c r="AH38" i="14" s="1"/>
  <c r="AQ27" i="14"/>
  <c r="AP27" i="14"/>
  <c r="AO27" i="14"/>
  <c r="AN27" i="14"/>
  <c r="AM26" i="14"/>
  <c r="AL27" i="14" s="1"/>
  <c r="AL26" i="14"/>
  <c r="AK26" i="14"/>
  <c r="AJ26" i="14"/>
  <c r="AJ27" i="14" s="1"/>
  <c r="AI26" i="14"/>
  <c r="AH26" i="14"/>
  <c r="AQ17" i="14"/>
  <c r="AJ18" i="14" s="1"/>
  <c r="AP17" i="14"/>
  <c r="AO17" i="14"/>
  <c r="AN17" i="14"/>
  <c r="AM16" i="14"/>
  <c r="AL17" i="14" s="1"/>
  <c r="AL16" i="14"/>
  <c r="AK16" i="14"/>
  <c r="AJ16" i="14"/>
  <c r="AI16" i="14"/>
  <c r="AH16" i="14"/>
  <c r="AF6" i="14"/>
  <c r="AW3" i="14"/>
  <c r="AJ60" i="14" l="1"/>
  <c r="AH61" i="14"/>
  <c r="AJ50" i="14"/>
  <c r="AF4" i="14"/>
  <c r="AL38" i="14"/>
  <c r="AH39" i="14"/>
  <c r="AJ39" i="14"/>
  <c r="AJ28" i="14"/>
  <c r="AH28" i="14"/>
  <c r="AJ17" i="14"/>
  <c r="AH18" i="14"/>
  <c r="AC4" i="14"/>
  <c r="AI4" i="14" s="1"/>
  <c r="AH50" i="14"/>
  <c r="AJ61" i="14"/>
  <c r="AH27" i="14"/>
  <c r="AC5" i="14"/>
  <c r="AF5" i="14"/>
  <c r="AI5" i="14" s="1"/>
  <c r="AI6" i="14" s="1"/>
  <c r="AH17" i="14"/>
  <c r="AC5" i="13"/>
  <c r="AO38" i="13" l="1"/>
  <c r="A9" i="13" l="1"/>
  <c r="A19" i="13" s="1"/>
  <c r="A30" i="13" s="1"/>
  <c r="A41" i="13" s="1"/>
  <c r="A52" i="13" s="1"/>
  <c r="A63" i="13" s="1"/>
  <c r="AQ71" i="13"/>
  <c r="AP71" i="13"/>
  <c r="AO71" i="13"/>
  <c r="AN71" i="13"/>
  <c r="AM70" i="13"/>
  <c r="AL71" i="13" s="1"/>
  <c r="AL70" i="13"/>
  <c r="AK70" i="13"/>
  <c r="AJ70" i="13"/>
  <c r="AJ71" i="13" s="1"/>
  <c r="AI70" i="13"/>
  <c r="AH70" i="13"/>
  <c r="AH71" i="13" s="1"/>
  <c r="AQ60" i="13"/>
  <c r="AP60" i="13"/>
  <c r="AO60" i="13"/>
  <c r="AN60" i="13"/>
  <c r="AM59" i="13"/>
  <c r="AL60" i="13" s="1"/>
  <c r="AL59" i="13"/>
  <c r="AK59" i="13"/>
  <c r="AJ59" i="13"/>
  <c r="AJ60" i="13" s="1"/>
  <c r="AI59" i="13"/>
  <c r="AH59" i="13"/>
  <c r="AQ49" i="13"/>
  <c r="AP49" i="13"/>
  <c r="AO49" i="13"/>
  <c r="AN49" i="13"/>
  <c r="AM48" i="13"/>
  <c r="AL48" i="13"/>
  <c r="AK48" i="13"/>
  <c r="AJ48" i="13"/>
  <c r="AJ49" i="13" s="1"/>
  <c r="AI48" i="13"/>
  <c r="AH48" i="13"/>
  <c r="AH49" i="13" s="1"/>
  <c r="AQ38" i="13"/>
  <c r="AP38" i="13"/>
  <c r="AJ39" i="13" s="1"/>
  <c r="AN38" i="13"/>
  <c r="AH39" i="13" s="1"/>
  <c r="AM37" i="13"/>
  <c r="AL38" i="13" s="1"/>
  <c r="AL37" i="13"/>
  <c r="AK37" i="13"/>
  <c r="AJ37" i="13"/>
  <c r="AJ38" i="13" s="1"/>
  <c r="AI37" i="13"/>
  <c r="AH37" i="13"/>
  <c r="AQ27" i="13"/>
  <c r="AP27" i="13"/>
  <c r="AO27" i="13"/>
  <c r="AN27" i="13"/>
  <c r="AH28" i="13" s="1"/>
  <c r="AM26" i="13"/>
  <c r="AL27" i="13" s="1"/>
  <c r="AL26" i="13"/>
  <c r="AK26" i="13"/>
  <c r="AJ26" i="13"/>
  <c r="AI26" i="13"/>
  <c r="AH26" i="13"/>
  <c r="AH27" i="13" s="1"/>
  <c r="AQ17" i="13"/>
  <c r="AJ18" i="13" s="1"/>
  <c r="AP17" i="13"/>
  <c r="AO17" i="13"/>
  <c r="AN17" i="13"/>
  <c r="AM16" i="13"/>
  <c r="AL16" i="13"/>
  <c r="AK16" i="13"/>
  <c r="AJ16" i="13"/>
  <c r="AI16" i="13"/>
  <c r="AH16" i="13"/>
  <c r="AF6" i="13"/>
  <c r="AQ71" i="8"/>
  <c r="AK70" i="8"/>
  <c r="AJ61" i="8"/>
  <c r="AP71" i="8"/>
  <c r="AO71" i="8"/>
  <c r="AN71" i="8"/>
  <c r="AJ50" i="8"/>
  <c r="AQ60" i="8"/>
  <c r="AP60" i="8"/>
  <c r="AO60" i="8"/>
  <c r="AN60" i="8"/>
  <c r="AJ39" i="8"/>
  <c r="AJ28" i="8"/>
  <c r="AQ49" i="8"/>
  <c r="AP49" i="8"/>
  <c r="AO49" i="8"/>
  <c r="AN49" i="8"/>
  <c r="AK37" i="8"/>
  <c r="AQ38" i="8"/>
  <c r="AP38" i="8"/>
  <c r="AO38" i="8"/>
  <c r="AN38" i="8"/>
  <c r="AP27" i="8"/>
  <c r="AH18" i="8"/>
  <c r="AQ27" i="8"/>
  <c r="AO27" i="8"/>
  <c r="AN27" i="8"/>
  <c r="AL17" i="8"/>
  <c r="AH16" i="8"/>
  <c r="AP17" i="8"/>
  <c r="AN17" i="8"/>
  <c r="AQ17" i="8"/>
  <c r="AO17" i="8"/>
  <c r="AM16" i="8"/>
  <c r="AK26" i="8"/>
  <c r="AI26" i="8"/>
  <c r="AI16" i="8"/>
  <c r="AC4" i="13" l="1"/>
  <c r="AF4" i="13"/>
  <c r="AH72" i="13"/>
  <c r="AJ72" i="13"/>
  <c r="AH60" i="13"/>
  <c r="AH61" i="13" s="1"/>
  <c r="AJ61" i="13"/>
  <c r="AJ50" i="13"/>
  <c r="AL49" i="13"/>
  <c r="AH50" i="13" s="1"/>
  <c r="AJ28" i="13"/>
  <c r="AL17" i="13"/>
  <c r="AJ17" i="13"/>
  <c r="AJ27" i="13"/>
  <c r="AF5" i="13"/>
  <c r="AH18" i="13"/>
  <c r="AH38" i="13"/>
  <c r="AH17" i="13"/>
  <c r="AH28" i="8"/>
  <c r="AI4" i="13" l="1"/>
  <c r="AI5" i="13"/>
  <c r="AI6" i="13" s="1"/>
  <c r="AK16" i="8"/>
  <c r="AJ18" i="8" s="1"/>
  <c r="AH60" i="8" l="1"/>
  <c r="AH37" i="8" l="1"/>
  <c r="AH38" i="8" s="1"/>
  <c r="AM70" i="8"/>
  <c r="AL71" i="8" s="1"/>
  <c r="AL70" i="8"/>
  <c r="AJ70" i="8"/>
  <c r="AJ71" i="8" s="1"/>
  <c r="AJ72" i="8" s="1"/>
  <c r="AI70" i="8"/>
  <c r="AH72" i="8" s="1"/>
  <c r="AH70" i="8"/>
  <c r="AH71" i="8" s="1"/>
  <c r="AM59" i="8"/>
  <c r="AL60" i="8" s="1"/>
  <c r="AL59" i="8"/>
  <c r="AK59" i="8"/>
  <c r="AJ59" i="8"/>
  <c r="AJ60" i="8" s="1"/>
  <c r="AI59" i="8"/>
  <c r="AH59" i="8"/>
  <c r="AM48" i="8"/>
  <c r="AL49" i="8" s="1"/>
  <c r="AL48" i="8"/>
  <c r="AK48" i="8"/>
  <c r="AJ48" i="8"/>
  <c r="AJ49" i="8" s="1"/>
  <c r="AI48" i="8"/>
  <c r="AH48" i="8"/>
  <c r="AH49" i="8" s="1"/>
  <c r="AM37" i="8"/>
  <c r="AL38" i="8" s="1"/>
  <c r="AL37" i="8"/>
  <c r="AJ37" i="8"/>
  <c r="AJ38" i="8" s="1"/>
  <c r="AI37" i="8"/>
  <c r="AM26" i="8"/>
  <c r="AL27" i="8" s="1"/>
  <c r="AL26" i="8"/>
  <c r="AJ26" i="8"/>
  <c r="AJ27" i="8" s="1"/>
  <c r="AH26" i="8"/>
  <c r="AH27" i="8" s="1"/>
  <c r="AJ16" i="8"/>
  <c r="AC5" i="8" l="1"/>
  <c r="AJ17" i="8"/>
  <c r="AH61" i="8"/>
  <c r="AH50" i="8"/>
  <c r="AH39" i="8"/>
  <c r="AC4" i="8" l="1"/>
  <c r="AL16" i="8"/>
  <c r="AF5" i="8" l="1"/>
  <c r="AF4" i="8" l="1"/>
  <c r="AH17" i="8"/>
  <c r="A9" i="8"/>
  <c r="AF6" i="8" l="1"/>
  <c r="A19" i="8"/>
  <c r="A30" i="8" l="1"/>
  <c r="AI4" i="8" l="1"/>
  <c r="A41" i="8"/>
  <c r="AI5" i="8" l="1"/>
  <c r="AI6" i="8" s="1"/>
  <c r="A52" i="8"/>
  <c r="A63" i="8" l="1"/>
</calcChain>
</file>

<file path=xl/sharedStrings.xml><?xml version="1.0" encoding="utf-8"?>
<sst xmlns="http://schemas.openxmlformats.org/spreadsheetml/2006/main" count="1310" uniqueCount="75">
  <si>
    <t>から</t>
    <phoneticPr fontId="3"/>
  </si>
  <si>
    <t>まで</t>
    <phoneticPr fontId="3"/>
  </si>
  <si>
    <t>日</t>
  </si>
  <si>
    <t>日</t>
    <rPh sb="0" eb="1">
      <t>ヒ</t>
    </rPh>
    <phoneticPr fontId="3"/>
  </si>
  <si>
    <t>曜日</t>
    <rPh sb="0" eb="2">
      <t>ヨウビ</t>
    </rPh>
    <phoneticPr fontId="3"/>
  </si>
  <si>
    <t>計画</t>
    <rPh sb="0" eb="2">
      <t>ケイカク</t>
    </rPh>
    <phoneticPr fontId="3"/>
  </si>
  <si>
    <t>実績</t>
    <rPh sb="0" eb="2">
      <t>ジッセキ</t>
    </rPh>
    <phoneticPr fontId="3"/>
  </si>
  <si>
    <t>日</t>
    <rPh sb="0" eb="1">
      <t>ニチ</t>
    </rPh>
    <phoneticPr fontId="3"/>
  </si>
  <si>
    <t>月</t>
  </si>
  <si>
    <t>火</t>
  </si>
  <si>
    <t>火</t>
    <rPh sb="0" eb="1">
      <t>カ</t>
    </rPh>
    <phoneticPr fontId="3"/>
  </si>
  <si>
    <t>水</t>
  </si>
  <si>
    <t>木</t>
  </si>
  <si>
    <t>金</t>
  </si>
  <si>
    <t>土</t>
  </si>
  <si>
    <t>水</t>
    <rPh sb="0" eb="1">
      <t>スイ</t>
    </rPh>
    <phoneticPr fontId="3"/>
  </si>
  <si>
    <t>対象日数</t>
    <rPh sb="0" eb="2">
      <t>タイショウ</t>
    </rPh>
    <rPh sb="2" eb="4">
      <t>ニッスウ</t>
    </rPh>
    <phoneticPr fontId="3"/>
  </si>
  <si>
    <t>閉所日数</t>
    <rPh sb="0" eb="2">
      <t>ヘイショ</t>
    </rPh>
    <rPh sb="2" eb="4">
      <t>ニッスウ</t>
    </rPh>
    <phoneticPr fontId="3"/>
  </si>
  <si>
    <t>土</t>
    <rPh sb="0" eb="1">
      <t>ド</t>
    </rPh>
    <phoneticPr fontId="3"/>
  </si>
  <si>
    <t>金</t>
    <rPh sb="0" eb="1">
      <t>キン</t>
    </rPh>
    <phoneticPr fontId="3"/>
  </si>
  <si>
    <t>閉所率</t>
    <rPh sb="0" eb="2">
      <t>ヘイショ</t>
    </rPh>
    <rPh sb="2" eb="3">
      <t>リツ</t>
    </rPh>
    <phoneticPr fontId="3"/>
  </si>
  <si>
    <t>対象期間</t>
    <rPh sb="0" eb="2">
      <t>タイショウ</t>
    </rPh>
    <rPh sb="2" eb="4">
      <t>キカン</t>
    </rPh>
    <phoneticPr fontId="3"/>
  </si>
  <si>
    <t>合計</t>
    <rPh sb="0" eb="2">
      <t>ゴウケイ</t>
    </rPh>
    <phoneticPr fontId="3"/>
  </si>
  <si>
    <t>〇〇〇〇〇工事</t>
    <rPh sb="5" eb="7">
      <t>コウジ</t>
    </rPh>
    <phoneticPr fontId="3"/>
  </si>
  <si>
    <t>休日取得計画・実績書</t>
    <rPh sb="0" eb="2">
      <t>キュウジツ</t>
    </rPh>
    <rPh sb="2" eb="4">
      <t>シュトク</t>
    </rPh>
    <rPh sb="4" eb="6">
      <t>ケイカク</t>
    </rPh>
    <rPh sb="7" eb="9">
      <t>ジッセキ</t>
    </rPh>
    <rPh sb="9" eb="10">
      <t>ショ</t>
    </rPh>
    <phoneticPr fontId="3"/>
  </si>
  <si>
    <t>休</t>
  </si>
  <si>
    <t>　</t>
  </si>
  <si>
    <t>現場着手</t>
    <rPh sb="0" eb="2">
      <t>ゲンバ</t>
    </rPh>
    <rPh sb="2" eb="4">
      <t>チャクシュ</t>
    </rPh>
    <phoneticPr fontId="3"/>
  </si>
  <si>
    <t>準備工着手</t>
    <rPh sb="0" eb="2">
      <t>ジュンビ</t>
    </rPh>
    <rPh sb="2" eb="3">
      <t>コウ</t>
    </rPh>
    <rPh sb="3" eb="5">
      <t>チャクシュ</t>
    </rPh>
    <phoneticPr fontId="3"/>
  </si>
  <si>
    <t>雨</t>
  </si>
  <si>
    <t>夏</t>
  </si>
  <si>
    <t>17の振替作業</t>
    <rPh sb="3" eb="5">
      <t>フリカエ</t>
    </rPh>
    <rPh sb="5" eb="7">
      <t>サギョウ</t>
    </rPh>
    <phoneticPr fontId="3"/>
  </si>
  <si>
    <t>26の振替休日</t>
    <rPh sb="3" eb="5">
      <t>フリカエ</t>
    </rPh>
    <rPh sb="5" eb="7">
      <t>キュウジツ</t>
    </rPh>
    <phoneticPr fontId="3"/>
  </si>
  <si>
    <t>工場製作</t>
    <rPh sb="0" eb="2">
      <t>コウジョウ</t>
    </rPh>
    <rPh sb="2" eb="4">
      <t>セイサク</t>
    </rPh>
    <phoneticPr fontId="3"/>
  </si>
  <si>
    <t>工</t>
  </si>
  <si>
    <t>中</t>
  </si>
  <si>
    <t>記事</t>
    <rPh sb="0" eb="2">
      <t>キジ</t>
    </rPh>
    <phoneticPr fontId="3"/>
  </si>
  <si>
    <t>雨天閉所</t>
    <rPh sb="0" eb="2">
      <t>ウテン</t>
    </rPh>
    <rPh sb="2" eb="4">
      <t>ヘイショ</t>
    </rPh>
    <phoneticPr fontId="3"/>
  </si>
  <si>
    <t>海の日</t>
    <rPh sb="0" eb="1">
      <t>ウミ</t>
    </rPh>
    <rPh sb="2" eb="3">
      <t>ヒ</t>
    </rPh>
    <phoneticPr fontId="3"/>
  </si>
  <si>
    <t>山の日</t>
    <rPh sb="0" eb="1">
      <t>ヤマ</t>
    </rPh>
    <rPh sb="2" eb="3">
      <t>ヒ</t>
    </rPh>
    <phoneticPr fontId="3"/>
  </si>
  <si>
    <t>スポーツの日</t>
    <rPh sb="5" eb="6">
      <t>ヒ</t>
    </rPh>
    <phoneticPr fontId="3"/>
  </si>
  <si>
    <t>文化の日</t>
    <rPh sb="0" eb="2">
      <t>ブンカ</t>
    </rPh>
    <rPh sb="3" eb="4">
      <t>ヒ</t>
    </rPh>
    <phoneticPr fontId="3"/>
  </si>
  <si>
    <t>勤労感謝の日</t>
    <rPh sb="0" eb="2">
      <t>キンロウ</t>
    </rPh>
    <rPh sb="2" eb="4">
      <t>カンシャ</t>
    </rPh>
    <rPh sb="5" eb="6">
      <t>ヒ</t>
    </rPh>
    <phoneticPr fontId="3"/>
  </si>
  <si>
    <t>現場完成</t>
    <rPh sb="0" eb="2">
      <t>ゲンバ</t>
    </rPh>
    <rPh sb="2" eb="4">
      <t>カンセイ</t>
    </rPh>
    <phoneticPr fontId="3"/>
  </si>
  <si>
    <t>一時中止</t>
    <rPh sb="0" eb="2">
      <t>イチジ</t>
    </rPh>
    <rPh sb="2" eb="4">
      <t>チュウシ</t>
    </rPh>
    <phoneticPr fontId="3"/>
  </si>
  <si>
    <t>工 事 名</t>
    <rPh sb="0" eb="1">
      <t>コウ</t>
    </rPh>
    <rPh sb="2" eb="3">
      <t>コト</t>
    </rPh>
    <rPh sb="4" eb="5">
      <t>メイ</t>
    </rPh>
    <phoneticPr fontId="3"/>
  </si>
  <si>
    <t>工　　期</t>
    <rPh sb="0" eb="1">
      <t>コウ</t>
    </rPh>
    <rPh sb="3" eb="4">
      <t>キ</t>
    </rPh>
    <phoneticPr fontId="3"/>
  </si>
  <si>
    <t>成人の日</t>
    <rPh sb="0" eb="2">
      <t>セイジン</t>
    </rPh>
    <rPh sb="3" eb="4">
      <t>ヒ</t>
    </rPh>
    <phoneticPr fontId="3"/>
  </si>
  <si>
    <t>工事着手日</t>
    <rPh sb="0" eb="2">
      <t>コウジ</t>
    </rPh>
    <rPh sb="2" eb="4">
      <t>チャクシュ</t>
    </rPh>
    <rPh sb="4" eb="5">
      <t>ビ</t>
    </rPh>
    <phoneticPr fontId="3"/>
  </si>
  <si>
    <t>工事完成日</t>
    <rPh sb="0" eb="2">
      <t>コウジ</t>
    </rPh>
    <rPh sb="2" eb="4">
      <t>カンセイ</t>
    </rPh>
    <rPh sb="4" eb="5">
      <t>ビ</t>
    </rPh>
    <phoneticPr fontId="3"/>
  </si>
  <si>
    <t>工事完成予定日</t>
    <rPh sb="0" eb="2">
      <t>コウジ</t>
    </rPh>
    <rPh sb="2" eb="4">
      <t>カンセイ</t>
    </rPh>
    <rPh sb="4" eb="6">
      <t>ヨテイ</t>
    </rPh>
    <rPh sb="6" eb="7">
      <t>ビ</t>
    </rPh>
    <phoneticPr fontId="3"/>
  </si>
  <si>
    <t>工期末</t>
    <rPh sb="0" eb="2">
      <t>コウキ</t>
    </rPh>
    <rPh sb="2" eb="3">
      <t>マツ</t>
    </rPh>
    <phoneticPr fontId="3"/>
  </si>
  <si>
    <t>閉所日数</t>
    <rPh sb="0" eb="2">
      <t>ヘイショ</t>
    </rPh>
    <rPh sb="2" eb="4">
      <t>ニッスウ</t>
    </rPh>
    <phoneticPr fontId="3"/>
  </si>
  <si>
    <t>土日日数</t>
    <rPh sb="0" eb="2">
      <t>ドニチ</t>
    </rPh>
    <rPh sb="2" eb="4">
      <t>ニッスウ</t>
    </rPh>
    <phoneticPr fontId="3"/>
  </si>
  <si>
    <t>実績</t>
    <phoneticPr fontId="3"/>
  </si>
  <si>
    <t>月単位判定</t>
    <phoneticPr fontId="3"/>
  </si>
  <si>
    <t>暦上</t>
    <rPh sb="0" eb="1">
      <t>コヨミ</t>
    </rPh>
    <rPh sb="1" eb="2">
      <t>ジョウ</t>
    </rPh>
    <phoneticPr fontId="3"/>
  </si>
  <si>
    <t>日数</t>
    <rPh sb="0" eb="2">
      <t>ニッスウ</t>
    </rPh>
    <phoneticPr fontId="3"/>
  </si>
  <si>
    <t>外</t>
  </si>
  <si>
    <t>通期の判定</t>
    <rPh sb="0" eb="2">
      <t>ツウキ</t>
    </rPh>
    <rPh sb="3" eb="5">
      <t>ハンテイ</t>
    </rPh>
    <phoneticPr fontId="3"/>
  </si>
  <si>
    <t>対象期間内土日日数</t>
    <phoneticPr fontId="3"/>
  </si>
  <si>
    <t>対象期間外の日
を含む月か</t>
    <phoneticPr fontId="3"/>
  </si>
  <si>
    <t>－</t>
  </si>
  <si>
    <t>年</t>
  </si>
  <si>
    <t>△△△△△工事</t>
    <rPh sb="5" eb="7">
      <t>コウジ</t>
    </rPh>
    <phoneticPr fontId="3"/>
  </si>
  <si>
    <t>水</t>
    <rPh sb="0" eb="1">
      <t>ミズ</t>
    </rPh>
    <phoneticPr fontId="3"/>
  </si>
  <si>
    <t>木</t>
    <rPh sb="0" eb="1">
      <t>キ</t>
    </rPh>
    <phoneticPr fontId="3"/>
  </si>
  <si>
    <t>土</t>
    <rPh sb="0" eb="1">
      <t>ツチ</t>
    </rPh>
    <phoneticPr fontId="3"/>
  </si>
  <si>
    <t>勤労感謝の日</t>
    <rPh sb="0" eb="4">
      <t>キンロウカンシャ</t>
    </rPh>
    <rPh sb="5" eb="6">
      <t>ヒ</t>
    </rPh>
    <phoneticPr fontId="3"/>
  </si>
  <si>
    <t>振替休日</t>
    <rPh sb="0" eb="4">
      <t>フリカエキュウジツ</t>
    </rPh>
    <phoneticPr fontId="3"/>
  </si>
  <si>
    <t>一時中止期間</t>
    <rPh sb="0" eb="4">
      <t>イチジチュウシ</t>
    </rPh>
    <rPh sb="4" eb="6">
      <t>キカン</t>
    </rPh>
    <phoneticPr fontId="3"/>
  </si>
  <si>
    <t>準備工着手</t>
    <phoneticPr fontId="3"/>
  </si>
  <si>
    <t>建国記念の日</t>
    <rPh sb="0" eb="4">
      <t>ケンコクキネン</t>
    </rPh>
    <rPh sb="5" eb="6">
      <t>ヒ</t>
    </rPh>
    <phoneticPr fontId="3"/>
  </si>
  <si>
    <t>天皇誕生日</t>
    <rPh sb="0" eb="2">
      <t>テンノウ</t>
    </rPh>
    <rPh sb="2" eb="5">
      <t>タンジョウビ</t>
    </rPh>
    <phoneticPr fontId="3"/>
  </si>
  <si>
    <t>工事完成日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</si>
</sst>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411]ggge&quot;年&quot;m&quot;月&quot;d&quot;日&quot;;@"/>
    <numFmt numFmtId="177" formatCode="0.0%"/>
    <numFmt numFmtId="178" formatCode="##&quot;月&quot;"/>
    <numFmt numFmtId="179" formatCode="0.0%&quot;以上&quot;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5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>
      <alignment vertical="center"/>
    </xf>
    <xf numFmtId="177" fontId="2" fillId="0" borderId="0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177" fontId="2" fillId="0" borderId="2" xfId="1" applyNumberFormat="1" applyFont="1" applyBorder="1" applyAlignment="1">
      <alignment horizontal="center" vertical="center"/>
    </xf>
    <xf numFmtId="177" fontId="2" fillId="0" borderId="15" xfId="1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textRotation="255" shrinkToFit="1"/>
    </xf>
    <xf numFmtId="0" fontId="2" fillId="0" borderId="11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 textRotation="255" shrinkToFit="1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9" fontId="2" fillId="0" borderId="3" xfId="1" applyNumberFormat="1" applyFont="1" applyBorder="1" applyAlignment="1">
      <alignment horizontal="left" vertical="center"/>
    </xf>
    <xf numFmtId="179" fontId="2" fillId="0" borderId="1" xfId="1" applyNumberFormat="1" applyFont="1" applyBorder="1" applyAlignment="1">
      <alignment horizontal="left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center" vertical="center" textRotation="255" wrapText="1"/>
    </xf>
    <xf numFmtId="0" fontId="6" fillId="0" borderId="11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2" fillId="2" borderId="2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46">
    <dxf>
      <font>
        <b/>
        <i val="0"/>
        <strike val="0"/>
        <color rgb="FF0070C0"/>
      </font>
      <fill>
        <patternFill>
          <bgColor theme="8" tint="0.79998168889431442"/>
        </patternFill>
      </fill>
    </dxf>
    <dxf>
      <font>
        <b/>
        <i val="0"/>
        <strike val="0"/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b/>
        <i val="0"/>
        <strike val="0"/>
        <color rgb="FF0070C0"/>
      </font>
      <fill>
        <patternFill>
          <bgColor theme="8" tint="0.79998168889431442"/>
        </patternFill>
      </fill>
    </dxf>
    <dxf>
      <font>
        <b/>
        <i val="0"/>
        <strike val="0"/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b/>
        <i val="0"/>
        <strike val="0"/>
        <color rgb="FF0070C0"/>
      </font>
      <fill>
        <patternFill>
          <bgColor theme="8" tint="0.79998168889431442"/>
        </patternFill>
      </fill>
    </dxf>
    <dxf>
      <font>
        <b/>
        <i val="0"/>
        <strike val="0"/>
        <color rgb="FF9C0006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2060"/>
      </font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190502</xdr:colOff>
      <xdr:row>6</xdr:row>
      <xdr:rowOff>24494</xdr:rowOff>
    </xdr:from>
    <xdr:to>
      <xdr:col>40</xdr:col>
      <xdr:colOff>176893</xdr:colOff>
      <xdr:row>8</xdr:row>
      <xdr:rowOff>190501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17596FB2-1697-46CF-968A-5C2B65D84767}"/>
            </a:ext>
          </a:extLst>
        </xdr:cNvPr>
        <xdr:cNvSpPr/>
      </xdr:nvSpPr>
      <xdr:spPr>
        <a:xfrm>
          <a:off x="3551466" y="1289958"/>
          <a:ext cx="6966856" cy="628650"/>
        </a:xfrm>
        <a:prstGeom prst="roundRect">
          <a:avLst/>
        </a:prstGeom>
        <a:ln>
          <a:solidFill>
            <a:srgbClr val="00206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休：現場閉所日　雨：降雨・降雪による現場閉所日　夏：夏季休暇　年：年末年始休暇　工：工場製作期間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中：一時中止期間　－：夏、年、工、中以外の対象期間外の日　外：工事着手日前、工事完成日後の対象期間外の日</a:t>
          </a:r>
        </a:p>
      </xdr:txBody>
    </xdr:sp>
    <xdr:clientData/>
  </xdr:twoCellAnchor>
  <xdr:twoCellAnchor>
    <xdr:from>
      <xdr:col>5</xdr:col>
      <xdr:colOff>11206</xdr:colOff>
      <xdr:row>34</xdr:row>
      <xdr:rowOff>67236</xdr:rowOff>
    </xdr:from>
    <xdr:to>
      <xdr:col>23</xdr:col>
      <xdr:colOff>246529</xdr:colOff>
      <xdr:row>34</xdr:row>
      <xdr:rowOff>67236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162B5C62-054F-4E8B-B55C-9904355A9E66}"/>
            </a:ext>
          </a:extLst>
        </xdr:cNvPr>
        <xdr:cNvCxnSpPr/>
      </xdr:nvCxnSpPr>
      <xdr:spPr>
        <a:xfrm>
          <a:off x="1297081" y="7096686"/>
          <a:ext cx="4864473" cy="0"/>
        </a:xfrm>
        <a:prstGeom prst="straightConnector1">
          <a:avLst/>
        </a:prstGeom>
        <a:ln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11206</xdr:colOff>
      <xdr:row>45</xdr:row>
      <xdr:rowOff>73959</xdr:rowOff>
    </xdr:from>
    <xdr:to>
      <xdr:col>30</xdr:col>
      <xdr:colOff>246529</xdr:colOff>
      <xdr:row>45</xdr:row>
      <xdr:rowOff>73959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14FD9AE-B1ED-4B03-B628-AAFFDFD42A38}"/>
            </a:ext>
          </a:extLst>
        </xdr:cNvPr>
        <xdr:cNvCxnSpPr/>
      </xdr:nvCxnSpPr>
      <xdr:spPr>
        <a:xfrm>
          <a:off x="5681382" y="9161930"/>
          <a:ext cx="2297206" cy="0"/>
        </a:xfrm>
        <a:prstGeom prst="straightConnector1">
          <a:avLst/>
        </a:prstGeom>
        <a:ln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44822</xdr:colOff>
      <xdr:row>0</xdr:row>
      <xdr:rowOff>22412</xdr:rowOff>
    </xdr:from>
    <xdr:to>
      <xdr:col>42</xdr:col>
      <xdr:colOff>213709</xdr:colOff>
      <xdr:row>1</xdr:row>
      <xdr:rowOff>89647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50524BB-5A33-4641-917C-078F529369E6}"/>
            </a:ext>
          </a:extLst>
        </xdr:cNvPr>
        <xdr:cNvSpPr/>
      </xdr:nvSpPr>
      <xdr:spPr>
        <a:xfrm>
          <a:off x="10096498" y="22412"/>
          <a:ext cx="942093" cy="291353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記入例１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190502</xdr:colOff>
      <xdr:row>6</xdr:row>
      <xdr:rowOff>24494</xdr:rowOff>
    </xdr:from>
    <xdr:to>
      <xdr:col>40</xdr:col>
      <xdr:colOff>176893</xdr:colOff>
      <xdr:row>8</xdr:row>
      <xdr:rowOff>190501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BFB286C-9F8A-4559-946F-67AC2B18D069}"/>
            </a:ext>
          </a:extLst>
        </xdr:cNvPr>
        <xdr:cNvSpPr/>
      </xdr:nvSpPr>
      <xdr:spPr>
        <a:xfrm>
          <a:off x="3533777" y="1281794"/>
          <a:ext cx="6930116" cy="623207"/>
        </a:xfrm>
        <a:prstGeom prst="roundRect">
          <a:avLst/>
        </a:prstGeom>
        <a:ln>
          <a:solidFill>
            <a:srgbClr val="00206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休：現場閉所日　雨：降雨・降雪による現場閉所日　夏：夏季休暇　年：年末年始休暇　工：工場製作期間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中：一時中止期間　－：夏、年、工、中以外の対象期間外の日　外：工事着手日前、工事完成日後の対象期間外の日</a:t>
          </a:r>
        </a:p>
      </xdr:txBody>
    </xdr:sp>
    <xdr:clientData/>
  </xdr:twoCellAnchor>
  <xdr:twoCellAnchor>
    <xdr:from>
      <xdr:col>39</xdr:col>
      <xdr:colOff>33616</xdr:colOff>
      <xdr:row>0</xdr:row>
      <xdr:rowOff>22412</xdr:rowOff>
    </xdr:from>
    <xdr:to>
      <xdr:col>42</xdr:col>
      <xdr:colOff>202503</xdr:colOff>
      <xdr:row>1</xdr:row>
      <xdr:rowOff>89647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77FE563C-9228-46CF-8979-3FFFE73A33F5}"/>
            </a:ext>
          </a:extLst>
        </xdr:cNvPr>
        <xdr:cNvSpPr/>
      </xdr:nvSpPr>
      <xdr:spPr>
        <a:xfrm>
          <a:off x="10085292" y="22412"/>
          <a:ext cx="942093" cy="291353"/>
        </a:xfrm>
        <a:prstGeom prst="roundRect">
          <a:avLst/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記入例２</a:t>
          </a:r>
        </a:p>
      </xdr:txBody>
    </xdr:sp>
    <xdr:clientData/>
  </xdr:twoCellAnchor>
  <xdr:twoCellAnchor>
    <xdr:from>
      <xdr:col>10</xdr:col>
      <xdr:colOff>243728</xdr:colOff>
      <xdr:row>23</xdr:row>
      <xdr:rowOff>96932</xdr:rowOff>
    </xdr:from>
    <xdr:to>
      <xdr:col>24</xdr:col>
      <xdr:colOff>0</xdr:colOff>
      <xdr:row>23</xdr:row>
      <xdr:rowOff>96932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3211CD44-8F5E-4984-A9CF-34B1FB895DFB}"/>
            </a:ext>
          </a:extLst>
        </xdr:cNvPr>
        <xdr:cNvCxnSpPr/>
      </xdr:nvCxnSpPr>
      <xdr:spPr>
        <a:xfrm>
          <a:off x="2821081" y="5005108"/>
          <a:ext cx="3364566" cy="0"/>
        </a:xfrm>
        <a:prstGeom prst="straightConnector1">
          <a:avLst/>
        </a:prstGeom>
        <a:ln>
          <a:solidFill>
            <a:schemeClr val="tx1"/>
          </a:solidFill>
          <a:headEnd type="stealt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190502</xdr:colOff>
      <xdr:row>6</xdr:row>
      <xdr:rowOff>24494</xdr:rowOff>
    </xdr:from>
    <xdr:to>
      <xdr:col>40</xdr:col>
      <xdr:colOff>176893</xdr:colOff>
      <xdr:row>8</xdr:row>
      <xdr:rowOff>190501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16090AA-C12C-4C8D-B156-199714977DC0}"/>
            </a:ext>
          </a:extLst>
        </xdr:cNvPr>
        <xdr:cNvSpPr/>
      </xdr:nvSpPr>
      <xdr:spPr>
        <a:xfrm>
          <a:off x="3533777" y="1281794"/>
          <a:ext cx="6930116" cy="623207"/>
        </a:xfrm>
        <a:prstGeom prst="roundRect">
          <a:avLst/>
        </a:prstGeom>
        <a:ln>
          <a:solidFill>
            <a:srgbClr val="002060"/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休：現場閉所日　雨：降雨・降雪による現場閉所日　夏：夏季休暇　年：年末年始休暇　工：工場製作期間</a:t>
          </a:r>
          <a:endParaRPr kumimoji="1" lang="en-US" altLang="ja-JP" sz="10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中：一時中止期間　－：夏、年、工、中以外の対象期間外の日　外：工事着手日前、工事完成日後の対象期間外の日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A38DE-F22F-4D50-BA47-EA66089936E5}">
  <sheetPr>
    <tabColor rgb="FF92D050"/>
  </sheetPr>
  <dimension ref="A1:AR72"/>
  <sheetViews>
    <sheetView view="pageBreakPreview" topLeftCell="D34" zoomScale="70" zoomScaleNormal="85" zoomScaleSheetLayoutView="70" workbookViewId="0">
      <selection activeCell="AU77" sqref="AU77"/>
    </sheetView>
  </sheetViews>
  <sheetFormatPr defaultColWidth="3.375" defaultRowHeight="18" customHeight="1" x14ac:dyDescent="0.4"/>
  <cols>
    <col min="1" max="37" width="3.375" style="1"/>
    <col min="38" max="38" width="3.375" style="1" customWidth="1"/>
    <col min="39" max="40" width="3.375" style="1"/>
    <col min="41" max="43" width="3.375" style="1" customWidth="1"/>
    <col min="44" max="44" width="3.375" style="1"/>
    <col min="45" max="45" width="6.125" style="1" bestFit="1" customWidth="1"/>
    <col min="46" max="46" width="3.375" style="1" customWidth="1"/>
    <col min="47" max="47" width="8.875" style="1" customWidth="1"/>
    <col min="48" max="48" width="7.875" style="1" bestFit="1" customWidth="1"/>
    <col min="49" max="50" width="3.375" style="1"/>
    <col min="51" max="53" width="6.125" style="1" bestFit="1" customWidth="1"/>
    <col min="54" max="16384" width="3.375" style="1"/>
  </cols>
  <sheetData>
    <row r="1" spans="1:44" ht="18" customHeight="1" x14ac:dyDescent="0.4">
      <c r="A1" s="3" t="s">
        <v>24</v>
      </c>
    </row>
    <row r="2" spans="1:44" ht="9" customHeight="1" x14ac:dyDescent="0.4"/>
    <row r="3" spans="1:44" ht="18" customHeight="1" x14ac:dyDescent="0.4">
      <c r="A3" s="29" t="s">
        <v>45</v>
      </c>
      <c r="B3" s="29"/>
      <c r="C3" s="29"/>
      <c r="D3" s="29"/>
      <c r="E3" s="74" t="s">
        <v>23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W3" s="29" t="s">
        <v>22</v>
      </c>
      <c r="X3" s="29"/>
      <c r="Y3" s="29"/>
      <c r="Z3" s="29"/>
      <c r="AA3" s="29"/>
      <c r="AB3" s="29"/>
      <c r="AC3" s="29" t="s">
        <v>21</v>
      </c>
      <c r="AD3" s="29"/>
      <c r="AE3" s="29"/>
      <c r="AF3" s="29" t="s">
        <v>17</v>
      </c>
      <c r="AG3" s="29"/>
      <c r="AH3" s="29"/>
      <c r="AI3" s="29" t="s">
        <v>20</v>
      </c>
      <c r="AJ3" s="29"/>
      <c r="AK3" s="29"/>
    </row>
    <row r="4" spans="1:44" ht="18" customHeight="1" x14ac:dyDescent="0.4">
      <c r="A4" s="29" t="s">
        <v>46</v>
      </c>
      <c r="B4" s="29"/>
      <c r="C4" s="29"/>
      <c r="D4" s="29"/>
      <c r="E4" s="66">
        <v>45108</v>
      </c>
      <c r="F4" s="67"/>
      <c r="G4" s="67"/>
      <c r="H4" s="67"/>
      <c r="I4" s="67"/>
      <c r="J4" s="77" t="s">
        <v>0</v>
      </c>
      <c r="K4" s="77"/>
      <c r="L4" s="67">
        <v>45291</v>
      </c>
      <c r="M4" s="67"/>
      <c r="N4" s="67"/>
      <c r="O4" s="67"/>
      <c r="P4" s="67"/>
      <c r="Q4" s="32" t="s">
        <v>1</v>
      </c>
      <c r="R4" s="63"/>
      <c r="W4" s="29"/>
      <c r="X4" s="29"/>
      <c r="Y4" s="29"/>
      <c r="Z4" s="29" t="s">
        <v>5</v>
      </c>
      <c r="AA4" s="29"/>
      <c r="AB4" s="29"/>
      <c r="AC4" s="29">
        <f>AH16+AH26+AH37+AH48+AH59+AH70</f>
        <v>140</v>
      </c>
      <c r="AD4" s="29"/>
      <c r="AE4" s="29"/>
      <c r="AF4" s="29">
        <f>AI16+AI26+AI37+AI48+AI59+AI70</f>
        <v>47</v>
      </c>
      <c r="AG4" s="29"/>
      <c r="AH4" s="29"/>
      <c r="AI4" s="30">
        <f>AF4/AC4</f>
        <v>0.33571428571428569</v>
      </c>
      <c r="AJ4" s="30"/>
      <c r="AK4" s="30"/>
    </row>
    <row r="5" spans="1:44" ht="18" customHeight="1" x14ac:dyDescent="0.4">
      <c r="A5" s="29" t="s">
        <v>48</v>
      </c>
      <c r="B5" s="29"/>
      <c r="C5" s="29"/>
      <c r="D5" s="29"/>
      <c r="E5" s="66">
        <v>45119</v>
      </c>
      <c r="F5" s="67"/>
      <c r="G5" s="67"/>
      <c r="H5" s="67"/>
      <c r="I5" s="67"/>
      <c r="J5" s="7"/>
      <c r="K5" s="7"/>
      <c r="L5" s="7"/>
      <c r="M5" s="7"/>
      <c r="N5" s="7"/>
      <c r="O5" s="7"/>
      <c r="P5" s="7"/>
      <c r="Q5" s="7"/>
      <c r="R5" s="8"/>
      <c r="W5" s="29"/>
      <c r="X5" s="29"/>
      <c r="Y5" s="29"/>
      <c r="Z5" s="29" t="s">
        <v>6</v>
      </c>
      <c r="AA5" s="29"/>
      <c r="AB5" s="29"/>
      <c r="AC5" s="29">
        <f>AJ16+AJ26+AJ37+AJ48+AJ59+AJ70</f>
        <v>131</v>
      </c>
      <c r="AD5" s="29"/>
      <c r="AE5" s="29"/>
      <c r="AF5" s="29">
        <f>AK16+AK26+AK37+AK48+AK59+AK70</f>
        <v>44</v>
      </c>
      <c r="AG5" s="29"/>
      <c r="AH5" s="29"/>
      <c r="AI5" s="30">
        <f>AF5/AC5</f>
        <v>0.33587786259541985</v>
      </c>
      <c r="AJ5" s="30"/>
      <c r="AK5" s="30"/>
    </row>
    <row r="6" spans="1:44" ht="18" customHeight="1" x14ac:dyDescent="0.4">
      <c r="A6" s="29" t="s">
        <v>50</v>
      </c>
      <c r="B6" s="29"/>
      <c r="C6" s="29"/>
      <c r="D6" s="29"/>
      <c r="E6" s="61">
        <v>45280</v>
      </c>
      <c r="F6" s="62"/>
      <c r="G6" s="62"/>
      <c r="H6" s="62"/>
      <c r="I6" s="62"/>
      <c r="J6" s="9"/>
      <c r="K6" s="9"/>
      <c r="L6" s="9"/>
      <c r="M6" s="9"/>
      <c r="N6" s="9"/>
      <c r="O6" s="9"/>
      <c r="P6" s="9"/>
      <c r="Q6" s="9"/>
      <c r="R6" s="10"/>
      <c r="W6" s="28" t="s">
        <v>59</v>
      </c>
      <c r="X6" s="28"/>
      <c r="Y6" s="28"/>
      <c r="Z6" s="29"/>
      <c r="AA6" s="29"/>
      <c r="AB6" s="29"/>
      <c r="AC6" s="31"/>
      <c r="AD6" s="63" t="s">
        <v>20</v>
      </c>
      <c r="AE6" s="31"/>
      <c r="AF6" s="64">
        <f>ROUNDDOWN(8/28,3)</f>
        <v>0.28499999999999998</v>
      </c>
      <c r="AG6" s="65"/>
      <c r="AH6" s="65"/>
      <c r="AI6" s="29" t="str">
        <f>IF(AI5&gt;=AF6,"OK","NG")</f>
        <v>OK</v>
      </c>
      <c r="AJ6" s="29"/>
      <c r="AK6" s="29"/>
    </row>
    <row r="9" spans="1:44" ht="18" customHeight="1" x14ac:dyDescent="0.4">
      <c r="A9" s="54">
        <f>MONTH(E4)</f>
        <v>7</v>
      </c>
      <c r="B9" s="54"/>
    </row>
    <row r="10" spans="1:44" ht="18" customHeight="1" x14ac:dyDescent="0.4">
      <c r="A10" s="29" t="s">
        <v>3</v>
      </c>
      <c r="B10" s="29"/>
      <c r="C10" s="4">
        <v>1</v>
      </c>
      <c r="D10" s="4">
        <v>2</v>
      </c>
      <c r="E10" s="4">
        <v>3</v>
      </c>
      <c r="F10" s="4">
        <v>4</v>
      </c>
      <c r="G10" s="4">
        <v>5</v>
      </c>
      <c r="H10" s="4">
        <v>6</v>
      </c>
      <c r="I10" s="4">
        <v>7</v>
      </c>
      <c r="J10" s="4">
        <v>8</v>
      </c>
      <c r="K10" s="4">
        <v>9</v>
      </c>
      <c r="L10" s="4">
        <v>10</v>
      </c>
      <c r="M10" s="4">
        <v>11</v>
      </c>
      <c r="N10" s="4">
        <v>12</v>
      </c>
      <c r="O10" s="4">
        <v>13</v>
      </c>
      <c r="P10" s="4">
        <v>14</v>
      </c>
      <c r="Q10" s="4">
        <v>15</v>
      </c>
      <c r="R10" s="4">
        <v>16</v>
      </c>
      <c r="S10" s="4">
        <v>17</v>
      </c>
      <c r="T10" s="4">
        <v>18</v>
      </c>
      <c r="U10" s="4">
        <v>19</v>
      </c>
      <c r="V10" s="4">
        <v>20</v>
      </c>
      <c r="W10" s="4">
        <v>21</v>
      </c>
      <c r="X10" s="4">
        <v>22</v>
      </c>
      <c r="Y10" s="4">
        <v>23</v>
      </c>
      <c r="Z10" s="4">
        <v>24</v>
      </c>
      <c r="AA10" s="4">
        <v>25</v>
      </c>
      <c r="AB10" s="4">
        <v>26</v>
      </c>
      <c r="AC10" s="4">
        <v>27</v>
      </c>
      <c r="AD10" s="4">
        <v>28</v>
      </c>
      <c r="AE10" s="4">
        <v>29</v>
      </c>
      <c r="AF10" s="4">
        <v>30</v>
      </c>
      <c r="AG10" s="4">
        <v>31</v>
      </c>
      <c r="AH10" s="31"/>
      <c r="AI10" s="32"/>
      <c r="AJ10" s="32"/>
      <c r="AK10" s="32"/>
      <c r="AL10" s="32"/>
      <c r="AM10" s="63"/>
      <c r="AN10" s="31" t="s">
        <v>5</v>
      </c>
      <c r="AO10" s="32"/>
      <c r="AP10" s="31" t="s">
        <v>6</v>
      </c>
      <c r="AQ10" s="63"/>
      <c r="AR10" s="6"/>
    </row>
    <row r="11" spans="1:44" ht="18" customHeight="1" x14ac:dyDescent="0.4">
      <c r="A11" s="29" t="s">
        <v>4</v>
      </c>
      <c r="B11" s="29"/>
      <c r="C11" s="4" t="s">
        <v>18</v>
      </c>
      <c r="D11" s="4" t="s">
        <v>2</v>
      </c>
      <c r="E11" s="4" t="s">
        <v>8</v>
      </c>
      <c r="F11" s="4" t="s">
        <v>9</v>
      </c>
      <c r="G11" s="4" t="s">
        <v>11</v>
      </c>
      <c r="H11" s="4" t="s">
        <v>12</v>
      </c>
      <c r="I11" s="4" t="s">
        <v>13</v>
      </c>
      <c r="J11" s="4" t="s">
        <v>14</v>
      </c>
      <c r="K11" s="4" t="s">
        <v>2</v>
      </c>
      <c r="L11" s="4" t="s">
        <v>8</v>
      </c>
      <c r="M11" s="4" t="s">
        <v>9</v>
      </c>
      <c r="N11" s="4" t="s">
        <v>11</v>
      </c>
      <c r="O11" s="4" t="s">
        <v>12</v>
      </c>
      <c r="P11" s="4" t="s">
        <v>13</v>
      </c>
      <c r="Q11" s="4" t="s">
        <v>14</v>
      </c>
      <c r="R11" s="4" t="s">
        <v>2</v>
      </c>
      <c r="S11" s="4" t="s">
        <v>8</v>
      </c>
      <c r="T11" s="4" t="s">
        <v>9</v>
      </c>
      <c r="U11" s="4" t="s">
        <v>11</v>
      </c>
      <c r="V11" s="4" t="s">
        <v>12</v>
      </c>
      <c r="W11" s="4" t="s">
        <v>13</v>
      </c>
      <c r="X11" s="4" t="s">
        <v>14</v>
      </c>
      <c r="Y11" s="4" t="s">
        <v>2</v>
      </c>
      <c r="Z11" s="4" t="s">
        <v>8</v>
      </c>
      <c r="AA11" s="4" t="s">
        <v>9</v>
      </c>
      <c r="AB11" s="4" t="s">
        <v>11</v>
      </c>
      <c r="AC11" s="4" t="s">
        <v>12</v>
      </c>
      <c r="AD11" s="4" t="s">
        <v>13</v>
      </c>
      <c r="AE11" s="4" t="s">
        <v>14</v>
      </c>
      <c r="AF11" s="4" t="s">
        <v>2</v>
      </c>
      <c r="AG11" s="4" t="s">
        <v>8</v>
      </c>
      <c r="AH11" s="31" t="s">
        <v>5</v>
      </c>
      <c r="AI11" s="32"/>
      <c r="AJ11" s="29" t="s">
        <v>54</v>
      </c>
      <c r="AK11" s="29"/>
      <c r="AL11" s="29" t="s">
        <v>56</v>
      </c>
      <c r="AM11" s="29"/>
      <c r="AN11" s="68" t="s">
        <v>60</v>
      </c>
      <c r="AO11" s="71" t="s">
        <v>61</v>
      </c>
      <c r="AP11" s="68" t="s">
        <v>60</v>
      </c>
      <c r="AQ11" s="71" t="s">
        <v>61</v>
      </c>
      <c r="AR11" s="6"/>
    </row>
    <row r="12" spans="1:44" ht="15.75" customHeight="1" x14ac:dyDescent="0.4">
      <c r="A12" s="48" t="s">
        <v>36</v>
      </c>
      <c r="B12" s="49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 t="s">
        <v>28</v>
      </c>
      <c r="O12" s="42"/>
      <c r="P12" s="42"/>
      <c r="Q12" s="42"/>
      <c r="R12" s="42"/>
      <c r="S12" s="42" t="s">
        <v>38</v>
      </c>
      <c r="T12" s="42"/>
      <c r="U12" s="42"/>
      <c r="V12" s="42"/>
      <c r="W12" s="42"/>
      <c r="X12" s="42"/>
      <c r="Y12" s="42"/>
      <c r="Z12" s="42" t="s">
        <v>27</v>
      </c>
      <c r="AA12" s="42"/>
      <c r="AB12" s="42"/>
      <c r="AC12" s="42"/>
      <c r="AD12" s="42"/>
      <c r="AE12" s="42"/>
      <c r="AF12" s="42"/>
      <c r="AG12" s="42"/>
      <c r="AH12" s="45" t="s">
        <v>16</v>
      </c>
      <c r="AI12" s="45" t="s">
        <v>52</v>
      </c>
      <c r="AJ12" s="45" t="s">
        <v>16</v>
      </c>
      <c r="AK12" s="45" t="s">
        <v>17</v>
      </c>
      <c r="AL12" s="33" t="s">
        <v>57</v>
      </c>
      <c r="AM12" s="33" t="s">
        <v>53</v>
      </c>
      <c r="AN12" s="69"/>
      <c r="AO12" s="72"/>
      <c r="AP12" s="69"/>
      <c r="AQ12" s="72"/>
      <c r="AR12" s="17"/>
    </row>
    <row r="13" spans="1:44" ht="15.75" customHeight="1" x14ac:dyDescent="0.4">
      <c r="A13" s="50"/>
      <c r="B13" s="51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6"/>
      <c r="AI13" s="46"/>
      <c r="AJ13" s="46"/>
      <c r="AK13" s="46"/>
      <c r="AL13" s="33"/>
      <c r="AM13" s="33"/>
      <c r="AN13" s="69"/>
      <c r="AO13" s="72"/>
      <c r="AP13" s="69"/>
      <c r="AQ13" s="72"/>
      <c r="AR13" s="17"/>
    </row>
    <row r="14" spans="1:44" ht="15.75" customHeight="1" x14ac:dyDescent="0.4">
      <c r="A14" s="50"/>
      <c r="B14" s="51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6"/>
      <c r="AI14" s="46"/>
      <c r="AJ14" s="46"/>
      <c r="AK14" s="46"/>
      <c r="AL14" s="33"/>
      <c r="AM14" s="33"/>
      <c r="AN14" s="69"/>
      <c r="AO14" s="72"/>
      <c r="AP14" s="69"/>
      <c r="AQ14" s="72"/>
      <c r="AR14" s="17"/>
    </row>
    <row r="15" spans="1:44" ht="15.75" customHeight="1" x14ac:dyDescent="0.4">
      <c r="A15" s="52"/>
      <c r="B15" s="5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7"/>
      <c r="AI15" s="47"/>
      <c r="AJ15" s="47"/>
      <c r="AK15" s="47"/>
      <c r="AL15" s="33"/>
      <c r="AM15" s="33"/>
      <c r="AN15" s="69"/>
      <c r="AO15" s="72"/>
      <c r="AP15" s="69"/>
      <c r="AQ15" s="72"/>
      <c r="AR15" s="17"/>
    </row>
    <row r="16" spans="1:44" ht="18" customHeight="1" x14ac:dyDescent="0.4">
      <c r="A16" s="29" t="s">
        <v>5</v>
      </c>
      <c r="B16" s="29"/>
      <c r="C16" s="4" t="s">
        <v>58</v>
      </c>
      <c r="D16" s="15" t="s">
        <v>58</v>
      </c>
      <c r="E16" s="20" t="s">
        <v>58</v>
      </c>
      <c r="F16" s="20" t="s">
        <v>58</v>
      </c>
      <c r="G16" s="20" t="s">
        <v>58</v>
      </c>
      <c r="H16" s="20" t="s">
        <v>58</v>
      </c>
      <c r="I16" s="20" t="s">
        <v>58</v>
      </c>
      <c r="J16" s="20" t="s">
        <v>58</v>
      </c>
      <c r="K16" s="15" t="s">
        <v>58</v>
      </c>
      <c r="L16" s="15" t="s">
        <v>58</v>
      </c>
      <c r="M16" s="15" t="s">
        <v>58</v>
      </c>
      <c r="N16" s="15" t="s">
        <v>26</v>
      </c>
      <c r="O16" s="15" t="s">
        <v>26</v>
      </c>
      <c r="P16" s="15" t="s">
        <v>26</v>
      </c>
      <c r="Q16" s="15" t="s">
        <v>25</v>
      </c>
      <c r="R16" s="15" t="s">
        <v>25</v>
      </c>
      <c r="S16" s="15" t="s">
        <v>25</v>
      </c>
      <c r="T16" s="15"/>
      <c r="U16" s="15"/>
      <c r="V16" s="15"/>
      <c r="W16" s="15"/>
      <c r="X16" s="15" t="s">
        <v>25</v>
      </c>
      <c r="Y16" s="15" t="s">
        <v>25</v>
      </c>
      <c r="Z16" s="15"/>
      <c r="AA16" s="15"/>
      <c r="AB16" s="15"/>
      <c r="AC16" s="15"/>
      <c r="AD16" s="15"/>
      <c r="AE16" s="15" t="s">
        <v>25</v>
      </c>
      <c r="AF16" s="15" t="s">
        <v>25</v>
      </c>
      <c r="AG16" s="15"/>
      <c r="AH16" s="2">
        <f>COUNTA(C11:AG11)-COUNTIF(C16:AG16,"外")-COUNTIF(C16:AG16,"年")-COUNTIF(C16:AG16,"夏")-COUNTIF(C16:AG16,"工")-COUNTIF(C16:AG16,"中")-COUNTIF(C16:AG16,"－")</f>
        <v>20</v>
      </c>
      <c r="AI16" s="2">
        <f>COUNTIF(C16:AG16,"休")</f>
        <v>7</v>
      </c>
      <c r="AJ16" s="2">
        <f>COUNTA(C11:AG11)-COUNTIF(C17:AG17,"外")-COUNTIF(C17:AG17,"年")-COUNTIF(C17:AG17,"夏")-COUNTIF(C17:AG17,"工")-COUNTIF(C17:AG17,"中")-COUNTIF(C17:AG17,"－")</f>
        <v>20</v>
      </c>
      <c r="AK16" s="2">
        <f>COUNTIF(C17:AG17,"休")+COUNTIF(C17:AG17,"雨")+COUNTIF(C17:AG17,"振")</f>
        <v>7</v>
      </c>
      <c r="AL16" s="2">
        <f>+COUNTA(C11:AG11)</f>
        <v>31</v>
      </c>
      <c r="AM16" s="2">
        <f>+COUNTIF(C11:AG11,"土")+COUNTIF(C11:AG11,"日")</f>
        <v>10</v>
      </c>
      <c r="AN16" s="70"/>
      <c r="AO16" s="73"/>
      <c r="AP16" s="70"/>
      <c r="AQ16" s="73"/>
      <c r="AR16" s="18"/>
    </row>
    <row r="17" spans="1:44" ht="18" customHeight="1" x14ac:dyDescent="0.4">
      <c r="A17" s="29" t="s">
        <v>6</v>
      </c>
      <c r="B17" s="29"/>
      <c r="C17" s="20" t="s">
        <v>58</v>
      </c>
      <c r="D17" s="20" t="s">
        <v>58</v>
      </c>
      <c r="E17" s="20" t="s">
        <v>58</v>
      </c>
      <c r="F17" s="20" t="s">
        <v>58</v>
      </c>
      <c r="G17" s="20" t="s">
        <v>58</v>
      </c>
      <c r="H17" s="20" t="s">
        <v>58</v>
      </c>
      <c r="I17" s="20" t="s">
        <v>58</v>
      </c>
      <c r="J17" s="20" t="s">
        <v>58</v>
      </c>
      <c r="K17" s="20" t="s">
        <v>58</v>
      </c>
      <c r="L17" s="20" t="s">
        <v>58</v>
      </c>
      <c r="M17" s="20" t="s">
        <v>58</v>
      </c>
      <c r="N17" s="15"/>
      <c r="O17" s="15" t="s">
        <v>26</v>
      </c>
      <c r="P17" s="15" t="s">
        <v>26</v>
      </c>
      <c r="Q17" s="20" t="s">
        <v>25</v>
      </c>
      <c r="R17" s="20" t="s">
        <v>25</v>
      </c>
      <c r="S17" s="20" t="s">
        <v>25</v>
      </c>
      <c r="T17" s="15"/>
      <c r="U17" s="15"/>
      <c r="V17" s="15"/>
      <c r="W17" s="15"/>
      <c r="X17" s="15" t="s">
        <v>25</v>
      </c>
      <c r="Y17" s="15" t="s">
        <v>25</v>
      </c>
      <c r="Z17" s="15"/>
      <c r="AA17" s="15"/>
      <c r="AB17" s="15"/>
      <c r="AC17" s="15"/>
      <c r="AD17" s="15"/>
      <c r="AE17" s="15" t="s">
        <v>25</v>
      </c>
      <c r="AF17" s="15" t="s">
        <v>25</v>
      </c>
      <c r="AG17" s="15"/>
      <c r="AH17" s="34">
        <f>IF(AH16=0,"",+AI16/AH16)</f>
        <v>0.35</v>
      </c>
      <c r="AI17" s="35"/>
      <c r="AJ17" s="30">
        <f>IF(AJ16=0,"",+AK16/AJ16)</f>
        <v>0.35</v>
      </c>
      <c r="AK17" s="30"/>
      <c r="AL17" s="30">
        <f>+AM16/AL16</f>
        <v>0.32258064516129031</v>
      </c>
      <c r="AM17" s="30"/>
      <c r="AN17" s="2">
        <f>COUNTIF(C11:AG11,"土")-COUNTIFS(C11:AG11,"土",C16:AG16,"外")-COUNTIFS(C11:AG11,"土",C16:AG16,"－")-COUNTIFS(C11:AG11,"土",C16:AG16,"夏")-COUNTIFS(C11:AG11,"土",C16:AG16,"年")-COUNTIFS(C11:AG11,"土",C16:AG16,"工")-COUNTIFS(C11:AG11,"土",C16:AG16,"中")+COUNTIF(C11:AG11,"日")-COUNTIFS(C11:AG11,"日",C16:AG16,"外")-COUNTIFS(C11:AG11,"日",C16:AG16,"－")-COUNTIFS(C11:AG11,"日",C16:AG16,"夏")-COUNTIFS(C11:AG11,"日",C16:AG16,"年")-COUNTIFS(C11:AG11,"日",C16:AG16,"工")-COUNTIFS(C11:AG11,"日",C16:AG16,"中")</f>
        <v>6</v>
      </c>
      <c r="AO17" s="16" t="str">
        <f>+IF(OR(COUNTIF(C16:AG16,"外")&gt;0,COUNTIF(C16:AG16,"夏")&gt;0,COUNTIF(C16:AG16,"年")&gt;0,COUNTIF(C16:AG16,"工")&gt;0,COUNTIF(C16:AG16,"中")&gt;0,COUNTIF(C16:AG16,"－")&gt;0),"○","")</f>
        <v>○</v>
      </c>
      <c r="AP17" s="24">
        <f>COUNTIF(C11:AG11,"土")-COUNTIFS(C11:AG11,"土",C17:AG17,"外")-COUNTIFS(C11:AG11,"土",C17:AG17,"－")-COUNTIFS(C11:AG11,"土",C17:AG17,"夏")-COUNTIFS(C11:AG11,"土",C17:AG17,"年")-COUNTIFS(C11:AG11,"土",C17:AG17,"工")-COUNTIFS(C11:AG11,"土",C17:AG17,"中")+COUNTIF(C11:AG11,"日")-COUNTIFS(C11:AG11,"日",C17:AG17,"外")-COUNTIFS(C11:AG11,"日",C17:AG17,"－")-COUNTIFS(C11:AG11,"日",C17:AG17,"夏")-COUNTIFS(C11:AG11,"日",C17:AG17,"年")-COUNTIFS(C11:AG11,"日",C17:AG17,"工")-COUNTIFS(C11:AG11,"日",C17:AG17,"中")</f>
        <v>6</v>
      </c>
      <c r="AQ17" s="21" t="str">
        <f>+IF(OR(COUNTIF(C17:AG17,"外")&gt;0,COUNTIF(C17:AG17,"夏")&gt;0,COUNTIF(C17:AG17,"年")&gt;0,COUNTIF(C17:AG17,"工")&gt;0,COUNTIF(C17:AG17,"中")&gt;0,COUNTIF(C17:AG17,"－")&gt;0),"○","")</f>
        <v>○</v>
      </c>
      <c r="AR17" s="19"/>
    </row>
    <row r="18" spans="1:44" ht="17.25" customHeight="1" x14ac:dyDescent="0.4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1"/>
      <c r="AE18" s="28" t="s">
        <v>55</v>
      </c>
      <c r="AF18" s="28"/>
      <c r="AG18" s="28"/>
      <c r="AH18" s="31" t="str">
        <f>+IF(AO17="○",IF(AI16&gt;=AN17,"OK","NG"),IF(AL17&gt;=0.285,IF(AH17&gt;=0.285,"OK","NG"),IF(AI16&gt;=AM16,"OK","NG")))</f>
        <v>OK</v>
      </c>
      <c r="AI18" s="32"/>
      <c r="AJ18" s="29" t="str">
        <f>+IF(AQ17="○",IF(AK16&gt;=AP17,"OK","NG"),IF(AL17&gt;=0.285,IF(AJ17&gt;=0.285,"OK","NG"),IF(AK16&gt;=AM16,"OK","NG")))</f>
        <v>OK</v>
      </c>
      <c r="AK18" s="29"/>
      <c r="AL18" s="6"/>
      <c r="AM18" s="6"/>
      <c r="AN18" s="6"/>
      <c r="AO18" s="6"/>
      <c r="AP18" s="6"/>
      <c r="AQ18" s="6"/>
      <c r="AR18" s="6"/>
    </row>
    <row r="19" spans="1:44" ht="18" customHeight="1" x14ac:dyDescent="0.4">
      <c r="A19" s="54">
        <f>MOD(A9,12)+1</f>
        <v>8</v>
      </c>
      <c r="B19" s="5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44" ht="18" customHeight="1" x14ac:dyDescent="0.4">
      <c r="A20" s="29" t="s">
        <v>3</v>
      </c>
      <c r="B20" s="29"/>
      <c r="C20" s="4">
        <v>1</v>
      </c>
      <c r="D20" s="4">
        <v>2</v>
      </c>
      <c r="E20" s="4">
        <v>3</v>
      </c>
      <c r="F20" s="4">
        <v>4</v>
      </c>
      <c r="G20" s="4">
        <v>5</v>
      </c>
      <c r="H20" s="4">
        <v>6</v>
      </c>
      <c r="I20" s="4">
        <v>7</v>
      </c>
      <c r="J20" s="4">
        <v>8</v>
      </c>
      <c r="K20" s="4">
        <v>9</v>
      </c>
      <c r="L20" s="4">
        <v>10</v>
      </c>
      <c r="M20" s="4">
        <v>11</v>
      </c>
      <c r="N20" s="4">
        <v>12</v>
      </c>
      <c r="O20" s="4">
        <v>13</v>
      </c>
      <c r="P20" s="4">
        <v>14</v>
      </c>
      <c r="Q20" s="4">
        <v>15</v>
      </c>
      <c r="R20" s="4">
        <v>16</v>
      </c>
      <c r="S20" s="4">
        <v>17</v>
      </c>
      <c r="T20" s="4">
        <v>18</v>
      </c>
      <c r="U20" s="4">
        <v>19</v>
      </c>
      <c r="V20" s="4">
        <v>20</v>
      </c>
      <c r="W20" s="4">
        <v>21</v>
      </c>
      <c r="X20" s="4">
        <v>22</v>
      </c>
      <c r="Y20" s="4">
        <v>23</v>
      </c>
      <c r="Z20" s="4">
        <v>24</v>
      </c>
      <c r="AA20" s="4">
        <v>25</v>
      </c>
      <c r="AB20" s="4">
        <v>26</v>
      </c>
      <c r="AC20" s="4">
        <v>27</v>
      </c>
      <c r="AD20" s="4">
        <v>28</v>
      </c>
      <c r="AE20" s="4">
        <v>29</v>
      </c>
      <c r="AF20" s="4">
        <v>30</v>
      </c>
      <c r="AG20" s="4">
        <v>31</v>
      </c>
      <c r="AH20" s="31"/>
      <c r="AI20" s="32"/>
      <c r="AJ20" s="32"/>
      <c r="AK20" s="32"/>
      <c r="AL20" s="32"/>
      <c r="AM20" s="63"/>
      <c r="AN20" s="31" t="s">
        <v>5</v>
      </c>
      <c r="AO20" s="32"/>
      <c r="AP20" s="31" t="s">
        <v>6</v>
      </c>
      <c r="AQ20" s="63"/>
      <c r="AR20" s="6"/>
    </row>
    <row r="21" spans="1:44" ht="18" customHeight="1" x14ac:dyDescent="0.4">
      <c r="A21" s="29" t="s">
        <v>4</v>
      </c>
      <c r="B21" s="29"/>
      <c r="C21" s="4" t="s">
        <v>10</v>
      </c>
      <c r="D21" s="4" t="s">
        <v>11</v>
      </c>
      <c r="E21" s="4" t="s">
        <v>12</v>
      </c>
      <c r="F21" s="4" t="s">
        <v>13</v>
      </c>
      <c r="G21" s="4" t="s">
        <v>14</v>
      </c>
      <c r="H21" s="4" t="s">
        <v>2</v>
      </c>
      <c r="I21" s="4" t="s">
        <v>8</v>
      </c>
      <c r="J21" s="4" t="s">
        <v>9</v>
      </c>
      <c r="K21" s="4" t="s">
        <v>11</v>
      </c>
      <c r="L21" s="4" t="s">
        <v>12</v>
      </c>
      <c r="M21" s="4" t="s">
        <v>13</v>
      </c>
      <c r="N21" s="4" t="s">
        <v>14</v>
      </c>
      <c r="O21" s="4" t="s">
        <v>2</v>
      </c>
      <c r="P21" s="4" t="s">
        <v>8</v>
      </c>
      <c r="Q21" s="4" t="s">
        <v>9</v>
      </c>
      <c r="R21" s="4" t="s">
        <v>11</v>
      </c>
      <c r="S21" s="4" t="s">
        <v>12</v>
      </c>
      <c r="T21" s="4" t="s">
        <v>13</v>
      </c>
      <c r="U21" s="4" t="s">
        <v>14</v>
      </c>
      <c r="V21" s="4" t="s">
        <v>2</v>
      </c>
      <c r="W21" s="4" t="s">
        <v>8</v>
      </c>
      <c r="X21" s="4" t="s">
        <v>9</v>
      </c>
      <c r="Y21" s="4" t="s">
        <v>11</v>
      </c>
      <c r="Z21" s="4" t="s">
        <v>12</v>
      </c>
      <c r="AA21" s="4" t="s">
        <v>13</v>
      </c>
      <c r="AB21" s="4" t="s">
        <v>14</v>
      </c>
      <c r="AC21" s="4" t="s">
        <v>2</v>
      </c>
      <c r="AD21" s="4" t="s">
        <v>8</v>
      </c>
      <c r="AE21" s="4" t="s">
        <v>9</v>
      </c>
      <c r="AF21" s="4" t="s">
        <v>11</v>
      </c>
      <c r="AG21" s="4" t="s">
        <v>12</v>
      </c>
      <c r="AH21" s="31" t="s">
        <v>5</v>
      </c>
      <c r="AI21" s="32"/>
      <c r="AJ21" s="29" t="s">
        <v>54</v>
      </c>
      <c r="AK21" s="29"/>
      <c r="AL21" s="29" t="s">
        <v>56</v>
      </c>
      <c r="AM21" s="29"/>
      <c r="AN21" s="68" t="s">
        <v>60</v>
      </c>
      <c r="AO21" s="71" t="s">
        <v>61</v>
      </c>
      <c r="AP21" s="68" t="s">
        <v>60</v>
      </c>
      <c r="AQ21" s="71" t="s">
        <v>61</v>
      </c>
      <c r="AR21" s="6"/>
    </row>
    <row r="22" spans="1:44" ht="15.75" customHeight="1" x14ac:dyDescent="0.4">
      <c r="A22" s="48" t="s">
        <v>36</v>
      </c>
      <c r="B22" s="49"/>
      <c r="C22" s="42"/>
      <c r="D22" s="42"/>
      <c r="E22" s="42"/>
      <c r="F22" s="42"/>
      <c r="G22" s="42"/>
      <c r="H22" s="42"/>
      <c r="I22" s="42"/>
      <c r="J22" s="42" t="s">
        <v>37</v>
      </c>
      <c r="K22" s="42"/>
      <c r="L22" s="42"/>
      <c r="M22" s="42" t="s">
        <v>39</v>
      </c>
      <c r="N22" s="42"/>
      <c r="O22" s="42"/>
      <c r="P22" s="42"/>
      <c r="Q22" s="42"/>
      <c r="R22" s="42"/>
      <c r="S22" s="42" t="s">
        <v>37</v>
      </c>
      <c r="T22" s="42"/>
      <c r="U22" s="42" t="s">
        <v>31</v>
      </c>
      <c r="V22" s="42"/>
      <c r="W22" s="42"/>
      <c r="X22" s="42"/>
      <c r="Y22" s="42"/>
      <c r="Z22" s="42"/>
      <c r="AA22" s="42"/>
      <c r="AB22" s="42"/>
      <c r="AC22" s="42"/>
      <c r="AD22" s="42" t="s">
        <v>32</v>
      </c>
      <c r="AE22" s="42"/>
      <c r="AF22" s="42"/>
      <c r="AG22" s="42"/>
      <c r="AH22" s="45" t="s">
        <v>16</v>
      </c>
      <c r="AI22" s="45" t="s">
        <v>17</v>
      </c>
      <c r="AJ22" s="45" t="s">
        <v>16</v>
      </c>
      <c r="AK22" s="45" t="s">
        <v>17</v>
      </c>
      <c r="AL22" s="33" t="s">
        <v>57</v>
      </c>
      <c r="AM22" s="33" t="s">
        <v>53</v>
      </c>
      <c r="AN22" s="69"/>
      <c r="AO22" s="72"/>
      <c r="AP22" s="69"/>
      <c r="AQ22" s="72"/>
      <c r="AR22" s="17"/>
    </row>
    <row r="23" spans="1:44" ht="15.75" customHeight="1" x14ac:dyDescent="0.4">
      <c r="A23" s="50"/>
      <c r="B23" s="51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6"/>
      <c r="AI23" s="46"/>
      <c r="AJ23" s="46"/>
      <c r="AK23" s="46"/>
      <c r="AL23" s="33"/>
      <c r="AM23" s="33"/>
      <c r="AN23" s="69"/>
      <c r="AO23" s="72"/>
      <c r="AP23" s="69"/>
      <c r="AQ23" s="72"/>
      <c r="AR23" s="17"/>
    </row>
    <row r="24" spans="1:44" ht="15.75" customHeight="1" x14ac:dyDescent="0.4">
      <c r="A24" s="50"/>
      <c r="B24" s="51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6"/>
      <c r="AI24" s="46"/>
      <c r="AJ24" s="46"/>
      <c r="AK24" s="46"/>
      <c r="AL24" s="33"/>
      <c r="AM24" s="33"/>
      <c r="AN24" s="69"/>
      <c r="AO24" s="72"/>
      <c r="AP24" s="69"/>
      <c r="AQ24" s="72"/>
      <c r="AR24" s="17"/>
    </row>
    <row r="25" spans="1:44" ht="15.75" customHeight="1" x14ac:dyDescent="0.4">
      <c r="A25" s="52"/>
      <c r="B25" s="5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7"/>
      <c r="AI25" s="47"/>
      <c r="AJ25" s="47"/>
      <c r="AK25" s="47"/>
      <c r="AL25" s="33"/>
      <c r="AM25" s="33"/>
      <c r="AN25" s="69"/>
      <c r="AO25" s="72"/>
      <c r="AP25" s="69"/>
      <c r="AQ25" s="72"/>
      <c r="AR25" s="17"/>
    </row>
    <row r="26" spans="1:44" ht="18" customHeight="1" x14ac:dyDescent="0.4">
      <c r="A26" s="29" t="s">
        <v>5</v>
      </c>
      <c r="B26" s="29"/>
      <c r="C26" s="15" t="s">
        <v>26</v>
      </c>
      <c r="D26" s="15" t="s">
        <v>26</v>
      </c>
      <c r="E26" s="15" t="s">
        <v>26</v>
      </c>
      <c r="F26" s="15" t="s">
        <v>26</v>
      </c>
      <c r="G26" s="15" t="s">
        <v>25</v>
      </c>
      <c r="H26" s="15" t="s">
        <v>25</v>
      </c>
      <c r="I26" s="15" t="s">
        <v>26</v>
      </c>
      <c r="J26" s="15" t="s">
        <v>26</v>
      </c>
      <c r="K26" s="15" t="s">
        <v>26</v>
      </c>
      <c r="L26" s="15" t="s">
        <v>26</v>
      </c>
      <c r="M26" s="15" t="s">
        <v>25</v>
      </c>
      <c r="N26" s="15" t="s">
        <v>25</v>
      </c>
      <c r="O26" s="15" t="s">
        <v>25</v>
      </c>
      <c r="P26" s="15" t="s">
        <v>30</v>
      </c>
      <c r="Q26" s="15" t="s">
        <v>30</v>
      </c>
      <c r="R26" s="15" t="s">
        <v>30</v>
      </c>
      <c r="S26" s="15" t="s">
        <v>26</v>
      </c>
      <c r="T26" s="15" t="s">
        <v>26</v>
      </c>
      <c r="U26" s="15" t="s">
        <v>25</v>
      </c>
      <c r="V26" s="15" t="s">
        <v>25</v>
      </c>
      <c r="W26" s="15" t="s">
        <v>26</v>
      </c>
      <c r="X26" s="15" t="s">
        <v>26</v>
      </c>
      <c r="Y26" s="15" t="s">
        <v>26</v>
      </c>
      <c r="Z26" s="15" t="s">
        <v>26</v>
      </c>
      <c r="AA26" s="15" t="s">
        <v>26</v>
      </c>
      <c r="AB26" s="15" t="s">
        <v>25</v>
      </c>
      <c r="AC26" s="15" t="s">
        <v>25</v>
      </c>
      <c r="AD26" s="15" t="s">
        <v>26</v>
      </c>
      <c r="AE26" s="15" t="s">
        <v>26</v>
      </c>
      <c r="AF26" s="15" t="s">
        <v>26</v>
      </c>
      <c r="AG26" s="15" t="s">
        <v>26</v>
      </c>
      <c r="AH26" s="2">
        <f>COUNTA(C21:AG21)-COUNTIF(C26:AG26,"外")-COUNTIF(C26:AG26,"年")-COUNTIF(C26:AG26,"夏")-COUNTIF(C26:AG26,"工")-COUNTIF(C26:AG26,"中")-COUNTIF(C26:AG26,"－")</f>
        <v>28</v>
      </c>
      <c r="AI26" s="2">
        <f>COUNTIF(C26:AG26,"休")</f>
        <v>9</v>
      </c>
      <c r="AJ26" s="2">
        <f>COUNTA(C21:AG21)-COUNTIF(C27:AG27,"外")-COUNTIF(C27:AG27,"年")-COUNTIF(C27:AG27,"夏")-COUNTIF(C27:AG27,"工")-COUNTIF(C27:AG27,"中")-COUNTIF(C27:AG27,"－")</f>
        <v>28</v>
      </c>
      <c r="AK26" s="2">
        <f>COUNTIF(C27:AG27,"休")+COUNTIF(C27:AG27,"雨")+COUNTIF(C27:AG27,"振")</f>
        <v>10</v>
      </c>
      <c r="AL26" s="2">
        <f>+COUNTA(C21:AG21)</f>
        <v>31</v>
      </c>
      <c r="AM26" s="2">
        <f>+COUNTIF(C21:AG21,"土")+COUNTIF(C21:AG21,"日")</f>
        <v>8</v>
      </c>
      <c r="AN26" s="70"/>
      <c r="AO26" s="73"/>
      <c r="AP26" s="70"/>
      <c r="AQ26" s="73"/>
      <c r="AR26" s="18"/>
    </row>
    <row r="27" spans="1:44" ht="18" customHeight="1" x14ac:dyDescent="0.4">
      <c r="A27" s="29" t="s">
        <v>6</v>
      </c>
      <c r="B27" s="29"/>
      <c r="C27" s="15" t="s">
        <v>26</v>
      </c>
      <c r="D27" s="15" t="s">
        <v>26</v>
      </c>
      <c r="E27" s="15" t="s">
        <v>26</v>
      </c>
      <c r="F27" s="15" t="s">
        <v>26</v>
      </c>
      <c r="G27" s="15" t="s">
        <v>25</v>
      </c>
      <c r="H27" s="15" t="s">
        <v>25</v>
      </c>
      <c r="I27" s="15" t="s">
        <v>26</v>
      </c>
      <c r="J27" s="15" t="s">
        <v>29</v>
      </c>
      <c r="K27" s="15" t="s">
        <v>26</v>
      </c>
      <c r="L27" s="15" t="s">
        <v>26</v>
      </c>
      <c r="M27" s="15" t="s">
        <v>25</v>
      </c>
      <c r="N27" s="15" t="s">
        <v>25</v>
      </c>
      <c r="O27" s="15" t="s">
        <v>25</v>
      </c>
      <c r="P27" s="15" t="s">
        <v>30</v>
      </c>
      <c r="Q27" s="15" t="s">
        <v>30</v>
      </c>
      <c r="R27" s="15" t="s">
        <v>30</v>
      </c>
      <c r="S27" s="15" t="s">
        <v>29</v>
      </c>
      <c r="T27" s="15" t="s">
        <v>26</v>
      </c>
      <c r="U27" s="15" t="s">
        <v>26</v>
      </c>
      <c r="V27" s="15" t="s">
        <v>25</v>
      </c>
      <c r="W27" s="15" t="s">
        <v>26</v>
      </c>
      <c r="X27" s="15" t="s">
        <v>26</v>
      </c>
      <c r="Y27" s="15" t="s">
        <v>26</v>
      </c>
      <c r="Z27" s="15" t="s">
        <v>26</v>
      </c>
      <c r="AA27" s="15" t="s">
        <v>26</v>
      </c>
      <c r="AB27" s="15" t="s">
        <v>26</v>
      </c>
      <c r="AC27" s="15" t="s">
        <v>25</v>
      </c>
      <c r="AD27" s="15" t="s">
        <v>25</v>
      </c>
      <c r="AE27" s="15" t="s">
        <v>26</v>
      </c>
      <c r="AF27" s="15" t="s">
        <v>26</v>
      </c>
      <c r="AG27" s="15" t="s">
        <v>26</v>
      </c>
      <c r="AH27" s="34">
        <f>IF(AH26=0,"",+AI26/AH26)</f>
        <v>0.32142857142857145</v>
      </c>
      <c r="AI27" s="35"/>
      <c r="AJ27" s="30">
        <f>IF(AJ26=0,"",+AK26/AJ26)</f>
        <v>0.35714285714285715</v>
      </c>
      <c r="AK27" s="30"/>
      <c r="AL27" s="30">
        <f>+AM26/AL26</f>
        <v>0.25806451612903225</v>
      </c>
      <c r="AM27" s="30"/>
      <c r="AN27" s="2">
        <f>COUNTIF(C21:AG21,"土")-COUNTIFS(C21:AG21,"土",C26:AG26,"外")-COUNTIFS(C21:AG21,"土",C26:AG26,"－")-COUNTIFS(C21:AG21,"土",C26:AG26,"夏")-COUNTIFS(C21:AG21,"土",C26:AG26,"年")-COUNTIFS(C21:AG21,"土",C26:AG26,"工")-COUNTIFS(C21:AG21,"土",C26:AG26,"中")+COUNTIF(C21:AG21,"日")-COUNTIFS(C21:AG21,"日",C26:AG26,"外")-COUNTIFS(C21:AG21,"日",C26:AG26,"－")-COUNTIFS(C21:AG21,"日",C26:AG26,"夏")-COUNTIFS(C21:AG21,"日",C26:AG26,"年")-COUNTIFS(C21:AG21,"日",C26:AG26,"工")-COUNTIFS(C21:AG21,"日",C26:AG26,"中")</f>
        <v>8</v>
      </c>
      <c r="AO27" s="21" t="str">
        <f>+IF(OR(COUNTIF(C26:AG26,"外")&gt;0,COUNTIF(C26:AG26,"夏")&gt;0,COUNTIF(C26:AG26,"年")&gt;0,COUNTIF(C26:AG26,"工")&gt;0,COUNTIF(C26:AG26,"中")&gt;0,COUNTIF(C26:AG26,"－")&gt;0),"○","")</f>
        <v>○</v>
      </c>
      <c r="AP27" s="24">
        <f>COUNTIF(C21:AG21,"土")-COUNTIFS(C21:AG21,"土",C27:AG27,"外")-COUNTIFS(C21:AG21,"土",C27:AG27,"－")-COUNTIFS(C21:AG21,"土",C27:AG27,"夏")-COUNTIFS(C21:AG21,"土",C27:AG27,"年")-COUNTIFS(C21:AG21,"土",C27:AG27,"工")-COUNTIFS(C21:AG21,"土",C27:AG27,"中")+COUNTIF(C21:AG21,"日")-COUNTIFS(C21:AG21,"日",C27:AG27,"外")-COUNTIFS(C21:AG21,"日",C27:AG27,"－")-COUNTIFS(C21:AG21,"日",C27:AG27,"夏")-COUNTIFS(C21:AG21,"日",C27:AG27,"年")-COUNTIFS(C21:AG21,"日",C27:AG27,"工")-COUNTIFS(C21:AG21,"日",C27:AG27,"中")</f>
        <v>8</v>
      </c>
      <c r="AQ27" s="21" t="str">
        <f>+IF(OR(COUNTIF(C27:AG27,"外")&gt;0,COUNTIF(C27:AG27,"夏")&gt;0,COUNTIF(C27:AG27,"年")&gt;0,COUNTIF(C27:AG27,"工")&gt;0,COUNTIF(C27:AG27,"中")&gt;0,COUNTIF(C27:AG27,"－")&gt;0),"○","")</f>
        <v>○</v>
      </c>
      <c r="AR27" s="19"/>
    </row>
    <row r="28" spans="1:44" ht="17.25" customHeight="1" x14ac:dyDescent="0.4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1"/>
      <c r="AE28" s="28" t="s">
        <v>55</v>
      </c>
      <c r="AF28" s="28"/>
      <c r="AG28" s="28"/>
      <c r="AH28" s="31" t="str">
        <f>+IF(AO27="○",IF(AI26&gt;=AN27,"OK","NG"),IF(AL27&gt;=0.285,IF(AH27&gt;=0.285,"OK","NG"),IF(AI26&gt;=AM26,"OK","NG")))</f>
        <v>OK</v>
      </c>
      <c r="AI28" s="32"/>
      <c r="AJ28" s="29" t="str">
        <f>+IF(AQ27="○",IF(AK26&gt;=AP27,"OK","NG"),IF(AL27&gt;=0.285,IF(AJ27&gt;=0.285,"OK","NG"),IF(AK26&gt;=AM26,"OK","NG")))</f>
        <v>OK</v>
      </c>
      <c r="AK28" s="29"/>
      <c r="AL28" s="6"/>
      <c r="AM28" s="6"/>
      <c r="AN28" s="6"/>
      <c r="AO28" s="6"/>
      <c r="AP28" s="6"/>
      <c r="AQ28" s="6"/>
      <c r="AR28" s="6"/>
    </row>
    <row r="29" spans="1:44" ht="11.25" customHeight="1" x14ac:dyDescent="0.4"/>
    <row r="30" spans="1:44" ht="18" customHeight="1" x14ac:dyDescent="0.4">
      <c r="A30" s="54">
        <f>MOD(A19,12)+1</f>
        <v>9</v>
      </c>
      <c r="B30" s="5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44" ht="18" customHeight="1" x14ac:dyDescent="0.4">
      <c r="A31" s="29" t="s">
        <v>3</v>
      </c>
      <c r="B31" s="29"/>
      <c r="C31" s="4">
        <v>1</v>
      </c>
      <c r="D31" s="4">
        <v>2</v>
      </c>
      <c r="E31" s="4">
        <v>3</v>
      </c>
      <c r="F31" s="4">
        <v>4</v>
      </c>
      <c r="G31" s="4">
        <v>5</v>
      </c>
      <c r="H31" s="4">
        <v>6</v>
      </c>
      <c r="I31" s="4">
        <v>7</v>
      </c>
      <c r="J31" s="4">
        <v>8</v>
      </c>
      <c r="K31" s="4">
        <v>9</v>
      </c>
      <c r="L31" s="4">
        <v>10</v>
      </c>
      <c r="M31" s="4">
        <v>11</v>
      </c>
      <c r="N31" s="4">
        <v>12</v>
      </c>
      <c r="O31" s="4">
        <v>13</v>
      </c>
      <c r="P31" s="4">
        <v>14</v>
      </c>
      <c r="Q31" s="4">
        <v>15</v>
      </c>
      <c r="R31" s="4">
        <v>16</v>
      </c>
      <c r="S31" s="4">
        <v>17</v>
      </c>
      <c r="T31" s="4">
        <v>18</v>
      </c>
      <c r="U31" s="4">
        <v>19</v>
      </c>
      <c r="V31" s="4">
        <v>20</v>
      </c>
      <c r="W31" s="4">
        <v>21</v>
      </c>
      <c r="X31" s="4">
        <v>22</v>
      </c>
      <c r="Y31" s="4">
        <v>23</v>
      </c>
      <c r="Z31" s="4">
        <v>24</v>
      </c>
      <c r="AA31" s="4">
        <v>25</v>
      </c>
      <c r="AB31" s="4">
        <v>26</v>
      </c>
      <c r="AC31" s="4">
        <v>27</v>
      </c>
      <c r="AD31" s="4">
        <v>28</v>
      </c>
      <c r="AE31" s="4">
        <v>29</v>
      </c>
      <c r="AF31" s="4">
        <v>30</v>
      </c>
      <c r="AG31" s="4"/>
      <c r="AH31" s="31"/>
      <c r="AI31" s="32"/>
      <c r="AJ31" s="32"/>
      <c r="AK31" s="32"/>
      <c r="AL31" s="32"/>
      <c r="AM31" s="63"/>
      <c r="AN31" s="31" t="s">
        <v>5</v>
      </c>
      <c r="AO31" s="32"/>
      <c r="AP31" s="31" t="s">
        <v>6</v>
      </c>
      <c r="AQ31" s="63"/>
      <c r="AR31" s="6"/>
    </row>
    <row r="32" spans="1:44" ht="18" customHeight="1" x14ac:dyDescent="0.4">
      <c r="A32" s="29" t="s">
        <v>4</v>
      </c>
      <c r="B32" s="29"/>
      <c r="C32" s="4" t="s">
        <v>19</v>
      </c>
      <c r="D32" s="4" t="s">
        <v>14</v>
      </c>
      <c r="E32" s="4" t="s">
        <v>2</v>
      </c>
      <c r="F32" s="4" t="s">
        <v>8</v>
      </c>
      <c r="G32" s="4" t="s">
        <v>9</v>
      </c>
      <c r="H32" s="4" t="s">
        <v>11</v>
      </c>
      <c r="I32" s="4" t="s">
        <v>12</v>
      </c>
      <c r="J32" s="4" t="s">
        <v>13</v>
      </c>
      <c r="K32" s="4" t="s">
        <v>14</v>
      </c>
      <c r="L32" s="4" t="s">
        <v>2</v>
      </c>
      <c r="M32" s="4" t="s">
        <v>8</v>
      </c>
      <c r="N32" s="4" t="s">
        <v>9</v>
      </c>
      <c r="O32" s="4" t="s">
        <v>11</v>
      </c>
      <c r="P32" s="4" t="s">
        <v>12</v>
      </c>
      <c r="Q32" s="4" t="s">
        <v>13</v>
      </c>
      <c r="R32" s="4" t="s">
        <v>14</v>
      </c>
      <c r="S32" s="4" t="s">
        <v>2</v>
      </c>
      <c r="T32" s="4" t="s">
        <v>8</v>
      </c>
      <c r="U32" s="4" t="s">
        <v>9</v>
      </c>
      <c r="V32" s="4" t="s">
        <v>11</v>
      </c>
      <c r="W32" s="4" t="s">
        <v>12</v>
      </c>
      <c r="X32" s="4" t="s">
        <v>13</v>
      </c>
      <c r="Y32" s="4" t="s">
        <v>14</v>
      </c>
      <c r="Z32" s="4" t="s">
        <v>2</v>
      </c>
      <c r="AA32" s="4" t="s">
        <v>8</v>
      </c>
      <c r="AB32" s="4" t="s">
        <v>9</v>
      </c>
      <c r="AC32" s="4" t="s">
        <v>11</v>
      </c>
      <c r="AD32" s="4" t="s">
        <v>12</v>
      </c>
      <c r="AE32" s="4" t="s">
        <v>13</v>
      </c>
      <c r="AF32" s="4" t="s">
        <v>14</v>
      </c>
      <c r="AG32" s="4"/>
      <c r="AH32" s="31" t="s">
        <v>5</v>
      </c>
      <c r="AI32" s="32"/>
      <c r="AJ32" s="29" t="s">
        <v>54</v>
      </c>
      <c r="AK32" s="29"/>
      <c r="AL32" s="29" t="s">
        <v>56</v>
      </c>
      <c r="AM32" s="29"/>
      <c r="AN32" s="68" t="s">
        <v>60</v>
      </c>
      <c r="AO32" s="71" t="s">
        <v>61</v>
      </c>
      <c r="AP32" s="68" t="s">
        <v>60</v>
      </c>
      <c r="AQ32" s="71" t="s">
        <v>61</v>
      </c>
      <c r="AR32" s="6"/>
    </row>
    <row r="33" spans="1:44" ht="18" customHeight="1" x14ac:dyDescent="0.4">
      <c r="A33" s="48" t="s">
        <v>36</v>
      </c>
      <c r="B33" s="49"/>
      <c r="C33" s="42"/>
      <c r="D33" s="42"/>
      <c r="E33" s="42"/>
      <c r="F33" s="58" t="s">
        <v>33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7"/>
      <c r="Y33" s="42"/>
      <c r="Z33" s="42"/>
      <c r="AA33" s="42"/>
      <c r="AB33" s="42"/>
      <c r="AC33" s="42"/>
      <c r="AD33" s="42"/>
      <c r="AE33" s="42"/>
      <c r="AF33" s="42"/>
      <c r="AG33" s="42"/>
      <c r="AH33" s="45" t="s">
        <v>16</v>
      </c>
      <c r="AI33" s="45" t="s">
        <v>17</v>
      </c>
      <c r="AJ33" s="45" t="s">
        <v>16</v>
      </c>
      <c r="AK33" s="45" t="s">
        <v>17</v>
      </c>
      <c r="AL33" s="33" t="s">
        <v>57</v>
      </c>
      <c r="AM33" s="33" t="s">
        <v>53</v>
      </c>
      <c r="AN33" s="69"/>
      <c r="AO33" s="72"/>
      <c r="AP33" s="69"/>
      <c r="AQ33" s="72"/>
      <c r="AR33" s="17"/>
    </row>
    <row r="34" spans="1:44" ht="18" customHeight="1" x14ac:dyDescent="0.4">
      <c r="A34" s="50"/>
      <c r="B34" s="51"/>
      <c r="C34" s="43"/>
      <c r="D34" s="43"/>
      <c r="E34" s="43"/>
      <c r="F34" s="59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9"/>
      <c r="Y34" s="43"/>
      <c r="Z34" s="43"/>
      <c r="AA34" s="43"/>
      <c r="AB34" s="43"/>
      <c r="AC34" s="43"/>
      <c r="AD34" s="43"/>
      <c r="AE34" s="43"/>
      <c r="AF34" s="43"/>
      <c r="AG34" s="43"/>
      <c r="AH34" s="46"/>
      <c r="AI34" s="46"/>
      <c r="AJ34" s="46"/>
      <c r="AK34" s="46"/>
      <c r="AL34" s="33"/>
      <c r="AM34" s="33"/>
      <c r="AN34" s="69"/>
      <c r="AO34" s="72"/>
      <c r="AP34" s="69"/>
      <c r="AQ34" s="72"/>
      <c r="AR34" s="17"/>
    </row>
    <row r="35" spans="1:44" ht="18" customHeight="1" x14ac:dyDescent="0.4">
      <c r="A35" s="50"/>
      <c r="B35" s="51"/>
      <c r="C35" s="43"/>
      <c r="D35" s="43"/>
      <c r="E35" s="43"/>
      <c r="F35" s="59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9"/>
      <c r="Y35" s="43"/>
      <c r="Z35" s="43"/>
      <c r="AA35" s="43"/>
      <c r="AB35" s="43"/>
      <c r="AC35" s="43"/>
      <c r="AD35" s="43"/>
      <c r="AE35" s="43"/>
      <c r="AF35" s="43"/>
      <c r="AG35" s="43"/>
      <c r="AH35" s="46"/>
      <c r="AI35" s="46"/>
      <c r="AJ35" s="46"/>
      <c r="AK35" s="46"/>
      <c r="AL35" s="33"/>
      <c r="AM35" s="33"/>
      <c r="AN35" s="69"/>
      <c r="AO35" s="72"/>
      <c r="AP35" s="69"/>
      <c r="AQ35" s="72"/>
      <c r="AR35" s="17"/>
    </row>
    <row r="36" spans="1:44" ht="15.75" customHeight="1" x14ac:dyDescent="0.4">
      <c r="A36" s="52"/>
      <c r="B36" s="53"/>
      <c r="C36" s="44"/>
      <c r="D36" s="44"/>
      <c r="E36" s="44"/>
      <c r="F36" s="6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1"/>
      <c r="Y36" s="44"/>
      <c r="Z36" s="44"/>
      <c r="AA36" s="44"/>
      <c r="AB36" s="44"/>
      <c r="AC36" s="44"/>
      <c r="AD36" s="44"/>
      <c r="AE36" s="44"/>
      <c r="AF36" s="44"/>
      <c r="AG36" s="44"/>
      <c r="AH36" s="47"/>
      <c r="AI36" s="47"/>
      <c r="AJ36" s="47"/>
      <c r="AK36" s="47"/>
      <c r="AL36" s="33"/>
      <c r="AM36" s="33"/>
      <c r="AN36" s="69"/>
      <c r="AO36" s="72"/>
      <c r="AP36" s="69"/>
      <c r="AQ36" s="72"/>
      <c r="AR36" s="17"/>
    </row>
    <row r="37" spans="1:44" ht="18" customHeight="1" x14ac:dyDescent="0.4">
      <c r="A37" s="29" t="s">
        <v>5</v>
      </c>
      <c r="B37" s="29"/>
      <c r="C37" s="15" t="s">
        <v>26</v>
      </c>
      <c r="D37" s="15" t="s">
        <v>25</v>
      </c>
      <c r="E37" s="15" t="s">
        <v>25</v>
      </c>
      <c r="F37" s="15" t="s">
        <v>34</v>
      </c>
      <c r="G37" s="15" t="s">
        <v>34</v>
      </c>
      <c r="H37" s="15" t="s">
        <v>34</v>
      </c>
      <c r="I37" s="15" t="s">
        <v>34</v>
      </c>
      <c r="J37" s="15" t="s">
        <v>34</v>
      </c>
      <c r="K37" s="15" t="s">
        <v>34</v>
      </c>
      <c r="L37" s="15" t="s">
        <v>34</v>
      </c>
      <c r="M37" s="15" t="s">
        <v>34</v>
      </c>
      <c r="N37" s="15" t="s">
        <v>34</v>
      </c>
      <c r="O37" s="15" t="s">
        <v>34</v>
      </c>
      <c r="P37" s="15" t="s">
        <v>34</v>
      </c>
      <c r="Q37" s="15" t="s">
        <v>34</v>
      </c>
      <c r="R37" s="15" t="s">
        <v>34</v>
      </c>
      <c r="S37" s="15" t="s">
        <v>34</v>
      </c>
      <c r="T37" s="15" t="s">
        <v>34</v>
      </c>
      <c r="U37" s="15" t="s">
        <v>34</v>
      </c>
      <c r="V37" s="15" t="s">
        <v>34</v>
      </c>
      <c r="W37" s="15" t="s">
        <v>34</v>
      </c>
      <c r="X37" s="15" t="s">
        <v>34</v>
      </c>
      <c r="Y37" s="15" t="s">
        <v>25</v>
      </c>
      <c r="Z37" s="15" t="s">
        <v>25</v>
      </c>
      <c r="AA37" s="15" t="s">
        <v>26</v>
      </c>
      <c r="AB37" s="15" t="s">
        <v>26</v>
      </c>
      <c r="AC37" s="15" t="s">
        <v>26</v>
      </c>
      <c r="AD37" s="15" t="s">
        <v>26</v>
      </c>
      <c r="AE37" s="15" t="s">
        <v>26</v>
      </c>
      <c r="AF37" s="15" t="s">
        <v>25</v>
      </c>
      <c r="AG37" s="15" t="s">
        <v>26</v>
      </c>
      <c r="AH37" s="2">
        <f>COUNTA(C32:AG32)-COUNTIF(C37:AG37,"外")-COUNTIF(C37:AG37,"年")-COUNTIF(C37:AG37,"夏")-COUNTIF(C37:AG37,"工")-COUNTIF(C37:AG37,"中")-COUNTIF(C37:AG37,"－")</f>
        <v>11</v>
      </c>
      <c r="AI37" s="2">
        <f>COUNTIF(C37:AG37,"休")</f>
        <v>5</v>
      </c>
      <c r="AJ37" s="2">
        <f>COUNTA(C32:AG32)-COUNTIF(C38:AG38,"外")-COUNTIF(C38:AG38,"年")-COUNTIF(C38:AG38,"夏")-COUNTIF(C38:AG38,"工")-COUNTIF(C38:AG38,"中")-COUNTIF(C38:AG38,"－")</f>
        <v>11</v>
      </c>
      <c r="AK37" s="2">
        <f>COUNTIF(C38:AG38,"休")+COUNTIF(C38:AG38,"雨")+COUNTIF(C38:AG38,"振")</f>
        <v>5</v>
      </c>
      <c r="AL37" s="2">
        <f>+COUNTA(C32:AG32)</f>
        <v>30</v>
      </c>
      <c r="AM37" s="2">
        <f>+COUNTIF(C32:AG32,"土")+COUNTIF(C32:AG32,"日")</f>
        <v>9</v>
      </c>
      <c r="AN37" s="70"/>
      <c r="AO37" s="73"/>
      <c r="AP37" s="70"/>
      <c r="AQ37" s="73"/>
      <c r="AR37" s="18"/>
    </row>
    <row r="38" spans="1:44" ht="18" customHeight="1" x14ac:dyDescent="0.4">
      <c r="A38" s="29" t="s">
        <v>6</v>
      </c>
      <c r="B38" s="29"/>
      <c r="C38" s="15" t="s">
        <v>26</v>
      </c>
      <c r="D38" s="15" t="s">
        <v>25</v>
      </c>
      <c r="E38" s="15" t="s">
        <v>25</v>
      </c>
      <c r="F38" s="20" t="s">
        <v>34</v>
      </c>
      <c r="G38" s="20" t="s">
        <v>34</v>
      </c>
      <c r="H38" s="20" t="s">
        <v>34</v>
      </c>
      <c r="I38" s="20" t="s">
        <v>34</v>
      </c>
      <c r="J38" s="20" t="s">
        <v>34</v>
      </c>
      <c r="K38" s="20" t="s">
        <v>34</v>
      </c>
      <c r="L38" s="20" t="s">
        <v>34</v>
      </c>
      <c r="M38" s="20" t="s">
        <v>34</v>
      </c>
      <c r="N38" s="20" t="s">
        <v>34</v>
      </c>
      <c r="O38" s="20" t="s">
        <v>34</v>
      </c>
      <c r="P38" s="20" t="s">
        <v>34</v>
      </c>
      <c r="Q38" s="20" t="s">
        <v>34</v>
      </c>
      <c r="R38" s="20" t="s">
        <v>34</v>
      </c>
      <c r="S38" s="20" t="s">
        <v>34</v>
      </c>
      <c r="T38" s="20" t="s">
        <v>34</v>
      </c>
      <c r="U38" s="20" t="s">
        <v>34</v>
      </c>
      <c r="V38" s="20" t="s">
        <v>34</v>
      </c>
      <c r="W38" s="20" t="s">
        <v>34</v>
      </c>
      <c r="X38" s="20" t="s">
        <v>34</v>
      </c>
      <c r="Y38" s="15" t="s">
        <v>25</v>
      </c>
      <c r="Z38" s="15" t="s">
        <v>25</v>
      </c>
      <c r="AA38" s="15" t="s">
        <v>26</v>
      </c>
      <c r="AB38" s="15" t="s">
        <v>26</v>
      </c>
      <c r="AC38" s="15" t="s">
        <v>26</v>
      </c>
      <c r="AD38" s="15" t="s">
        <v>26</v>
      </c>
      <c r="AE38" s="15" t="s">
        <v>26</v>
      </c>
      <c r="AF38" s="15" t="s">
        <v>25</v>
      </c>
      <c r="AG38" s="15" t="s">
        <v>26</v>
      </c>
      <c r="AH38" s="34">
        <f>IF(AH37=0,"",+AI37/AH37)</f>
        <v>0.45454545454545453</v>
      </c>
      <c r="AI38" s="35"/>
      <c r="AJ38" s="30">
        <f>IF(AJ37=0,"",+AK37/AJ37)</f>
        <v>0.45454545454545453</v>
      </c>
      <c r="AK38" s="30"/>
      <c r="AL38" s="30">
        <f>+AM37/AL37</f>
        <v>0.3</v>
      </c>
      <c r="AM38" s="30"/>
      <c r="AN38" s="2">
        <f>COUNTIF(C32:AG32,"土")-COUNTIFS(C32:AG32,"土",C37:AG37,"外")-COUNTIFS(C32:AG32,"土",C37:AG37,"－")-COUNTIFS(C32:AG32,"土",C37:AG37,"夏")-COUNTIFS(C32:AG32,"土",C37:AG37,"年")-COUNTIFS(C32:AG32,"土",C37:AG37,"工")-COUNTIFS(C32:AG32,"土",C37:AG37,"中")+COUNTIF(C32:AG32,"日")-COUNTIFS(C32:AG32,"日",C37:AG37,"外")-COUNTIFS(C32:AG32,"日",C37:AG37,"－")-COUNTIFS(C32:AG32,"日",C37:AG37,"夏")-COUNTIFS(C32:AG32,"日",C37:AG37,"年")-COUNTIFS(C32:AG32,"日",C37:AG37,"工")-COUNTIFS(C32:AG32,"日",C37:AG37,"中")</f>
        <v>5</v>
      </c>
      <c r="AO38" s="21" t="str">
        <f>+IF(OR(COUNTIF(C37:AG37,"外")&gt;0,COUNTIF(C37:AG37,"夏")&gt;0,COUNTIF(C37:AG37,"年")&gt;0,COUNTIF(C37:AG37,"工")&gt;0,COUNTIF(C37:AG37,"中")&gt;0,COUNTIF(C37:AG37,"－")&gt;0),"○","")</f>
        <v>○</v>
      </c>
      <c r="AP38" s="24">
        <f>COUNTIF(C32:AG32,"土")-COUNTIFS(C32:AG32,"土",C38:AG38,"外")-COUNTIFS(C32:AG32,"土",C38:AG38,"－")-COUNTIFS(C32:AG32,"土",C38:AG38,"夏")-COUNTIFS(C32:AG32,"土",C38:AG38,"年")-COUNTIFS(C32:AG32,"土",C38:AG38,"工")-COUNTIFS(C32:AG32,"土",C38:AG38,"中")+COUNTIF(C32:AG32,"日")-COUNTIFS(C32:AG32,"日",C38:AG38,"外")-COUNTIFS(C32:AG32,"日",C38:AG38,"－")-COUNTIFS(C32:AG32,"日",C38:AG38,"夏")-COUNTIFS(C32:AG32,"日",C38:AG38,"年")-COUNTIFS(C32:AG32,"日",C38:AG38,"工")-COUNTIFS(C32:AG32,"日",C38:AG38,"中")</f>
        <v>5</v>
      </c>
      <c r="AQ38" s="21" t="str">
        <f>+IF(OR(COUNTIF(C38:AG38,"外")&gt;0,COUNTIF(C38:AG38,"夏")&gt;0,COUNTIF(C38:AG38,"年")&gt;0,COUNTIF(C38:AG38,"工")&gt;0,COUNTIF(C38:AG38,"中")&gt;0,COUNTIF(C38:AG38,"－")&gt;0),"○","")</f>
        <v>○</v>
      </c>
      <c r="AR38" s="19"/>
    </row>
    <row r="39" spans="1:44" ht="17.25" customHeight="1" x14ac:dyDescent="0.4"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1"/>
      <c r="AE39" s="28" t="s">
        <v>55</v>
      </c>
      <c r="AF39" s="28"/>
      <c r="AG39" s="28"/>
      <c r="AH39" s="31" t="str">
        <f>+IF(AO38="○",IF(AI37&gt;=AN38,"OK","NG"),IF(AL38&gt;=0.285,IF(AH38&gt;=0.285,"OK","NG"),IF(AI37&gt;=AM37,"OK","NG")))</f>
        <v>OK</v>
      </c>
      <c r="AI39" s="32"/>
      <c r="AJ39" s="29" t="str">
        <f>+IF(AQ38="○",IF(AK37&gt;=AP38,"OK","NG"),IF(AL38&gt;=0.285,IF(AJ38&gt;=0.285,"OK","NG"),IF(AK37&gt;=AM37,"OK","NG")))</f>
        <v>OK</v>
      </c>
      <c r="AK39" s="29"/>
      <c r="AL39" s="6"/>
      <c r="AM39" s="6"/>
      <c r="AN39" s="6"/>
      <c r="AO39" s="6"/>
      <c r="AP39" s="6"/>
      <c r="AQ39" s="6"/>
      <c r="AR39" s="6"/>
    </row>
    <row r="40" spans="1:44" ht="11.25" customHeight="1" x14ac:dyDescent="0.4"/>
    <row r="41" spans="1:44" ht="18" customHeight="1" x14ac:dyDescent="0.4">
      <c r="A41" s="54">
        <f>MOD(A30,12)+1</f>
        <v>10</v>
      </c>
      <c r="B41" s="5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44" ht="18" customHeight="1" x14ac:dyDescent="0.4">
      <c r="A42" s="29" t="s">
        <v>3</v>
      </c>
      <c r="B42" s="29"/>
      <c r="C42" s="4">
        <v>1</v>
      </c>
      <c r="D42" s="4">
        <v>2</v>
      </c>
      <c r="E42" s="4">
        <v>3</v>
      </c>
      <c r="F42" s="4">
        <v>4</v>
      </c>
      <c r="G42" s="4">
        <v>5</v>
      </c>
      <c r="H42" s="4">
        <v>6</v>
      </c>
      <c r="I42" s="4">
        <v>7</v>
      </c>
      <c r="J42" s="4">
        <v>8</v>
      </c>
      <c r="K42" s="4">
        <v>9</v>
      </c>
      <c r="L42" s="4">
        <v>10</v>
      </c>
      <c r="M42" s="4">
        <v>11</v>
      </c>
      <c r="N42" s="4">
        <v>12</v>
      </c>
      <c r="O42" s="4">
        <v>13</v>
      </c>
      <c r="P42" s="4">
        <v>14</v>
      </c>
      <c r="Q42" s="4">
        <v>15</v>
      </c>
      <c r="R42" s="4">
        <v>16</v>
      </c>
      <c r="S42" s="4">
        <v>17</v>
      </c>
      <c r="T42" s="4">
        <v>18</v>
      </c>
      <c r="U42" s="4">
        <v>19</v>
      </c>
      <c r="V42" s="4">
        <v>20</v>
      </c>
      <c r="W42" s="4">
        <v>21</v>
      </c>
      <c r="X42" s="4">
        <v>22</v>
      </c>
      <c r="Y42" s="4">
        <v>23</v>
      </c>
      <c r="Z42" s="4">
        <v>24</v>
      </c>
      <c r="AA42" s="4">
        <v>25</v>
      </c>
      <c r="AB42" s="4">
        <v>26</v>
      </c>
      <c r="AC42" s="4">
        <v>27</v>
      </c>
      <c r="AD42" s="4">
        <v>28</v>
      </c>
      <c r="AE42" s="4">
        <v>29</v>
      </c>
      <c r="AF42" s="4">
        <v>30</v>
      </c>
      <c r="AG42" s="4">
        <v>31</v>
      </c>
      <c r="AH42" s="31"/>
      <c r="AI42" s="32"/>
      <c r="AJ42" s="32"/>
      <c r="AK42" s="32"/>
      <c r="AL42" s="32"/>
      <c r="AM42" s="63"/>
      <c r="AN42" s="31" t="s">
        <v>5</v>
      </c>
      <c r="AO42" s="32"/>
      <c r="AP42" s="31" t="s">
        <v>6</v>
      </c>
      <c r="AQ42" s="63"/>
    </row>
    <row r="43" spans="1:44" ht="18" customHeight="1" x14ac:dyDescent="0.4">
      <c r="A43" s="29" t="s">
        <v>4</v>
      </c>
      <c r="B43" s="29"/>
      <c r="C43" s="4" t="s">
        <v>7</v>
      </c>
      <c r="D43" s="4" t="s">
        <v>8</v>
      </c>
      <c r="E43" s="4" t="s">
        <v>9</v>
      </c>
      <c r="F43" s="4" t="s">
        <v>11</v>
      </c>
      <c r="G43" s="4" t="s">
        <v>12</v>
      </c>
      <c r="H43" s="4" t="s">
        <v>13</v>
      </c>
      <c r="I43" s="4" t="s">
        <v>14</v>
      </c>
      <c r="J43" s="4" t="s">
        <v>2</v>
      </c>
      <c r="K43" s="4" t="s">
        <v>8</v>
      </c>
      <c r="L43" s="4" t="s">
        <v>9</v>
      </c>
      <c r="M43" s="4" t="s">
        <v>11</v>
      </c>
      <c r="N43" s="4" t="s">
        <v>12</v>
      </c>
      <c r="O43" s="4" t="s">
        <v>13</v>
      </c>
      <c r="P43" s="4" t="s">
        <v>14</v>
      </c>
      <c r="Q43" s="4" t="s">
        <v>2</v>
      </c>
      <c r="R43" s="4" t="s">
        <v>8</v>
      </c>
      <c r="S43" s="4" t="s">
        <v>9</v>
      </c>
      <c r="T43" s="4" t="s">
        <v>11</v>
      </c>
      <c r="U43" s="4" t="s">
        <v>12</v>
      </c>
      <c r="V43" s="4" t="s">
        <v>13</v>
      </c>
      <c r="W43" s="4" t="s">
        <v>14</v>
      </c>
      <c r="X43" s="4" t="s">
        <v>2</v>
      </c>
      <c r="Y43" s="4" t="s">
        <v>8</v>
      </c>
      <c r="Z43" s="4" t="s">
        <v>9</v>
      </c>
      <c r="AA43" s="4" t="s">
        <v>11</v>
      </c>
      <c r="AB43" s="4" t="s">
        <v>12</v>
      </c>
      <c r="AC43" s="4" t="s">
        <v>13</v>
      </c>
      <c r="AD43" s="4" t="s">
        <v>14</v>
      </c>
      <c r="AE43" s="4" t="s">
        <v>2</v>
      </c>
      <c r="AF43" s="4" t="s">
        <v>8</v>
      </c>
      <c r="AG43" s="4" t="s">
        <v>9</v>
      </c>
      <c r="AH43" s="31" t="s">
        <v>5</v>
      </c>
      <c r="AI43" s="32"/>
      <c r="AJ43" s="29" t="s">
        <v>54</v>
      </c>
      <c r="AK43" s="29"/>
      <c r="AL43" s="29" t="s">
        <v>56</v>
      </c>
      <c r="AM43" s="29"/>
      <c r="AN43" s="68" t="s">
        <v>60</v>
      </c>
      <c r="AO43" s="71" t="s">
        <v>61</v>
      </c>
      <c r="AP43" s="68" t="s">
        <v>60</v>
      </c>
      <c r="AQ43" s="71" t="s">
        <v>61</v>
      </c>
      <c r="AR43" s="6"/>
    </row>
    <row r="44" spans="1:44" ht="18" customHeight="1" x14ac:dyDescent="0.4">
      <c r="A44" s="48" t="s">
        <v>36</v>
      </c>
      <c r="B44" s="49"/>
      <c r="C44" s="42"/>
      <c r="D44" s="42"/>
      <c r="E44" s="42"/>
      <c r="F44" s="42"/>
      <c r="G44" s="42"/>
      <c r="H44" s="42"/>
      <c r="I44" s="42"/>
      <c r="J44" s="42"/>
      <c r="K44" s="42" t="s">
        <v>40</v>
      </c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36" t="s">
        <v>44</v>
      </c>
      <c r="X44" s="36"/>
      <c r="Y44" s="36"/>
      <c r="Z44" s="36"/>
      <c r="AA44" s="36"/>
      <c r="AB44" s="36"/>
      <c r="AC44" s="36"/>
      <c r="AD44" s="36"/>
      <c r="AE44" s="37"/>
      <c r="AF44" s="55"/>
      <c r="AG44" s="55"/>
      <c r="AH44" s="45" t="s">
        <v>16</v>
      </c>
      <c r="AI44" s="45" t="s">
        <v>17</v>
      </c>
      <c r="AJ44" s="45" t="s">
        <v>16</v>
      </c>
      <c r="AK44" s="45" t="s">
        <v>17</v>
      </c>
      <c r="AL44" s="33" t="s">
        <v>57</v>
      </c>
      <c r="AM44" s="33" t="s">
        <v>53</v>
      </c>
      <c r="AN44" s="69"/>
      <c r="AO44" s="72"/>
      <c r="AP44" s="69"/>
      <c r="AQ44" s="72"/>
      <c r="AR44" s="17"/>
    </row>
    <row r="45" spans="1:44" ht="18" customHeight="1" x14ac:dyDescent="0.4">
      <c r="A45" s="50"/>
      <c r="B45" s="51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38"/>
      <c r="X45" s="38"/>
      <c r="Y45" s="38"/>
      <c r="Z45" s="38"/>
      <c r="AA45" s="38"/>
      <c r="AB45" s="38"/>
      <c r="AC45" s="38"/>
      <c r="AD45" s="38"/>
      <c r="AE45" s="39"/>
      <c r="AF45" s="56"/>
      <c r="AG45" s="56"/>
      <c r="AH45" s="46"/>
      <c r="AI45" s="46"/>
      <c r="AJ45" s="46"/>
      <c r="AK45" s="46"/>
      <c r="AL45" s="33"/>
      <c r="AM45" s="33"/>
      <c r="AN45" s="69"/>
      <c r="AO45" s="72"/>
      <c r="AP45" s="69"/>
      <c r="AQ45" s="72"/>
      <c r="AR45" s="17"/>
    </row>
    <row r="46" spans="1:44" ht="18" customHeight="1" x14ac:dyDescent="0.4">
      <c r="A46" s="50"/>
      <c r="B46" s="51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38"/>
      <c r="X46" s="38"/>
      <c r="Y46" s="38"/>
      <c r="Z46" s="38"/>
      <c r="AA46" s="38"/>
      <c r="AB46" s="38"/>
      <c r="AC46" s="38"/>
      <c r="AD46" s="38"/>
      <c r="AE46" s="39"/>
      <c r="AF46" s="56"/>
      <c r="AG46" s="56"/>
      <c r="AH46" s="46"/>
      <c r="AI46" s="46"/>
      <c r="AJ46" s="46"/>
      <c r="AK46" s="46"/>
      <c r="AL46" s="33"/>
      <c r="AM46" s="33"/>
      <c r="AN46" s="69"/>
      <c r="AO46" s="72"/>
      <c r="AP46" s="69"/>
      <c r="AQ46" s="72"/>
      <c r="AR46" s="17"/>
    </row>
    <row r="47" spans="1:44" ht="15.75" customHeight="1" x14ac:dyDescent="0.4">
      <c r="A47" s="52"/>
      <c r="B47" s="5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0"/>
      <c r="X47" s="40"/>
      <c r="Y47" s="40"/>
      <c r="Z47" s="40"/>
      <c r="AA47" s="40"/>
      <c r="AB47" s="40"/>
      <c r="AC47" s="40"/>
      <c r="AD47" s="40"/>
      <c r="AE47" s="41"/>
      <c r="AF47" s="57"/>
      <c r="AG47" s="57"/>
      <c r="AH47" s="47"/>
      <c r="AI47" s="47"/>
      <c r="AJ47" s="47"/>
      <c r="AK47" s="47"/>
      <c r="AL47" s="33"/>
      <c r="AM47" s="33"/>
      <c r="AN47" s="69"/>
      <c r="AO47" s="72"/>
      <c r="AP47" s="69"/>
      <c r="AQ47" s="72"/>
      <c r="AR47" s="17"/>
    </row>
    <row r="48" spans="1:44" ht="18" customHeight="1" x14ac:dyDescent="0.4">
      <c r="A48" s="29" t="s">
        <v>5</v>
      </c>
      <c r="B48" s="29"/>
      <c r="C48" s="15" t="s">
        <v>25</v>
      </c>
      <c r="D48" s="15"/>
      <c r="E48" s="15"/>
      <c r="F48" s="15" t="s">
        <v>26</v>
      </c>
      <c r="G48" s="15" t="s">
        <v>26</v>
      </c>
      <c r="H48" s="15" t="s">
        <v>26</v>
      </c>
      <c r="I48" s="15" t="s">
        <v>25</v>
      </c>
      <c r="J48" s="15" t="s">
        <v>25</v>
      </c>
      <c r="K48" s="15" t="s">
        <v>25</v>
      </c>
      <c r="L48" s="15"/>
      <c r="M48" s="15" t="s">
        <v>26</v>
      </c>
      <c r="N48" s="15" t="s">
        <v>26</v>
      </c>
      <c r="O48" s="15" t="s">
        <v>26</v>
      </c>
      <c r="P48" s="15" t="s">
        <v>25</v>
      </c>
      <c r="Q48" s="15" t="s">
        <v>25</v>
      </c>
      <c r="R48" s="15"/>
      <c r="S48" s="15"/>
      <c r="T48" s="15" t="s">
        <v>26</v>
      </c>
      <c r="U48" s="15" t="s">
        <v>26</v>
      </c>
      <c r="V48" s="15" t="s">
        <v>26</v>
      </c>
      <c r="W48" s="15" t="s">
        <v>25</v>
      </c>
      <c r="X48" s="15" t="s">
        <v>25</v>
      </c>
      <c r="Y48" s="15"/>
      <c r="Z48" s="15"/>
      <c r="AA48" s="15" t="s">
        <v>26</v>
      </c>
      <c r="AB48" s="15" t="s">
        <v>26</v>
      </c>
      <c r="AC48" s="15" t="s">
        <v>26</v>
      </c>
      <c r="AD48" s="15" t="s">
        <v>25</v>
      </c>
      <c r="AE48" s="15" t="s">
        <v>25</v>
      </c>
      <c r="AF48" s="15"/>
      <c r="AG48" s="15" t="s">
        <v>26</v>
      </c>
      <c r="AH48" s="2">
        <f>COUNTA(C43:AG43)-COUNTIF(C48:AG48,"外")-COUNTIF(C48:AG48,"年")-COUNTIF(C48:AG48,"夏")-COUNTIF(C48:AG48,"工")-COUNTIF(C48:AG48,"中")-COUNTIF(C48:AG48,"－")</f>
        <v>31</v>
      </c>
      <c r="AI48" s="2">
        <f>COUNTIF(C48:AG48,"休")</f>
        <v>10</v>
      </c>
      <c r="AJ48" s="2">
        <f>COUNTA(C43:AG43)-COUNTIF(C49:AG49,"外")-COUNTIF(C49:AG49,"年")-COUNTIF(C49:AG49,"夏")-COUNTIF(C49:AG49,"工")-COUNTIF(C49:AG49,"中")-COUNTIF(C49:AG49,"－")</f>
        <v>22</v>
      </c>
      <c r="AK48" s="2">
        <f>COUNTIF(C49:AG49,"休")+COUNTIF(C49:AG49,"雨")+COUNTIF(C49:AG49,"振")</f>
        <v>6</v>
      </c>
      <c r="AL48" s="2">
        <f>+COUNTA(C43:AG43)</f>
        <v>31</v>
      </c>
      <c r="AM48" s="2">
        <f>+COUNTIF(C43:AG43,"土")+COUNTIF(C43:AG43,"日")</f>
        <v>9</v>
      </c>
      <c r="AN48" s="70"/>
      <c r="AO48" s="73"/>
      <c r="AP48" s="70"/>
      <c r="AQ48" s="73"/>
      <c r="AR48" s="18"/>
    </row>
    <row r="49" spans="1:44" ht="18" customHeight="1" x14ac:dyDescent="0.4">
      <c r="A49" s="29" t="s">
        <v>6</v>
      </c>
      <c r="B49" s="29"/>
      <c r="C49" s="15" t="s">
        <v>25</v>
      </c>
      <c r="D49" s="15"/>
      <c r="E49" s="15"/>
      <c r="F49" s="15" t="s">
        <v>26</v>
      </c>
      <c r="G49" s="15" t="s">
        <v>26</v>
      </c>
      <c r="H49" s="15" t="s">
        <v>26</v>
      </c>
      <c r="I49" s="15" t="s">
        <v>25</v>
      </c>
      <c r="J49" s="15" t="s">
        <v>25</v>
      </c>
      <c r="K49" s="15" t="s">
        <v>25</v>
      </c>
      <c r="L49" s="15"/>
      <c r="M49" s="15" t="s">
        <v>26</v>
      </c>
      <c r="N49" s="15" t="s">
        <v>26</v>
      </c>
      <c r="O49" s="15" t="s">
        <v>26</v>
      </c>
      <c r="P49" s="15" t="s">
        <v>25</v>
      </c>
      <c r="Q49" s="15" t="s">
        <v>25</v>
      </c>
      <c r="R49" s="15"/>
      <c r="S49" s="15"/>
      <c r="T49" s="15"/>
      <c r="U49" s="15"/>
      <c r="V49" s="15"/>
      <c r="W49" s="15" t="s">
        <v>35</v>
      </c>
      <c r="X49" s="15" t="s">
        <v>35</v>
      </c>
      <c r="Y49" s="15" t="s">
        <v>35</v>
      </c>
      <c r="Z49" s="15" t="s">
        <v>35</v>
      </c>
      <c r="AA49" s="15" t="s">
        <v>35</v>
      </c>
      <c r="AB49" s="15" t="s">
        <v>35</v>
      </c>
      <c r="AC49" s="15" t="s">
        <v>35</v>
      </c>
      <c r="AD49" s="15" t="s">
        <v>35</v>
      </c>
      <c r="AE49" s="15" t="s">
        <v>35</v>
      </c>
      <c r="AF49" s="15"/>
      <c r="AG49" s="15" t="s">
        <v>26</v>
      </c>
      <c r="AH49" s="34">
        <f>IF(AH48=0,"",+AI48/AH48)</f>
        <v>0.32258064516129031</v>
      </c>
      <c r="AI49" s="35"/>
      <c r="AJ49" s="30">
        <f>IF(AJ48=0,"",+AK48/AJ48)</f>
        <v>0.27272727272727271</v>
      </c>
      <c r="AK49" s="30"/>
      <c r="AL49" s="30">
        <f>+AM48/AL48</f>
        <v>0.29032258064516131</v>
      </c>
      <c r="AM49" s="30"/>
      <c r="AN49" s="2">
        <f>COUNTIF(C43:AG43,"土")-COUNTIFS(C43:AG43,"土",C48:AG48,"外")-COUNTIFS(C43:AG43,"土",C48:AG48,"－")-COUNTIFS(C43:AG43,"土",C48:AG48,"夏")-COUNTIFS(C43:AG43,"土",C48:AG48,"年")-COUNTIFS(C43:AG43,"土",C48:AG48,"工")-COUNTIFS(C43:AG43,"土",C48:AG48,"中")+COUNTIF(C43:AG43,"日")-COUNTIFS(C43:AG43,"日",C48:AG48,"外")-COUNTIFS(C43:AG43,"日",C48:AG48,"－")-COUNTIFS(C43:AG43,"日",C48:AG48,"夏")-COUNTIFS(C43:AG43,"日",C48:AG48,"年")-COUNTIFS(C43:AG43,"日",C48:AG48,"工")-COUNTIFS(C43:AG43,"日",C48:AG48,"中")</f>
        <v>9</v>
      </c>
      <c r="AO49" s="21" t="str">
        <f>+IF(OR(COUNTIF(C48:AG48,"外")&gt;0,COUNTIF(C48:AG48,"夏")&gt;0,COUNTIF(C48:AG48,"年")&gt;0,COUNTIF(C48:AG48,"工")&gt;0,COUNTIF(C48:AG48,"中")&gt;0,COUNTIF(C48:AG48,"－")&gt;0),"○","")</f>
        <v/>
      </c>
      <c r="AP49" s="24">
        <f>COUNTIF(C43:AG43,"土")-COUNTIFS(C43:AG43,"土",C49:AG49,"外")-COUNTIFS(C43:AG43,"土",C49:AG49,"－")-COUNTIFS(C43:AG43,"土",C49:AG49,"夏")-COUNTIFS(C43:AG43,"土",C49:AG49,"年")-COUNTIFS(C43:AG43,"土",C49:AG49,"工")-COUNTIFS(C43:AG43,"土",C49:AG49,"中")+COUNTIF(C43:AG43,"日")-COUNTIFS(C43:AG43,"日",C49:AG49,"外")-COUNTIFS(C43:AG43,"日",C49:AG49,"－")-COUNTIFS(C43:AG43,"日",C49:AG49,"夏")-COUNTIFS(C43:AG43,"日",C49:AG49,"年")-COUNTIFS(C43:AG43,"日",C49:AG49,"工")-COUNTIFS(C43:AG43,"日",C49:AG49,"中")</f>
        <v>5</v>
      </c>
      <c r="AQ49" s="21" t="str">
        <f>+IF(OR(COUNTIF(C49:AG49,"外")&gt;0,COUNTIF(C49:AG49,"夏")&gt;0,COUNTIF(C49:AG49,"年")&gt;0,COUNTIF(C49:AG49,"工")&gt;0,COUNTIF(C49:AG49,"中")&gt;0,COUNTIF(C49:AG49,"－")&gt;0),"○","")</f>
        <v>○</v>
      </c>
      <c r="AR49" s="19"/>
    </row>
    <row r="50" spans="1:44" ht="17.25" customHeight="1" x14ac:dyDescent="0.4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1"/>
      <c r="AE50" s="28" t="s">
        <v>55</v>
      </c>
      <c r="AF50" s="28"/>
      <c r="AG50" s="28"/>
      <c r="AH50" s="31" t="str">
        <f>+IF(AO49="○",IF(AI48&gt;=AN49,"OK","NG"),IF(AL49&gt;=0.285,IF(AH49&gt;=0.285,"OK","NG"),IF(AI48&gt;=AM48,"OK","NG")))</f>
        <v>OK</v>
      </c>
      <c r="AI50" s="32"/>
      <c r="AJ50" s="29" t="str">
        <f>+IF(AQ49="○",IF(AK48&gt;=AP49,"OK","NG"),IF(AL49&gt;=0.285,IF(AJ49&gt;=0.285,"OK","NG"),IF(AK48&gt;=AM48,"OK","NG")))</f>
        <v>OK</v>
      </c>
      <c r="AK50" s="29"/>
      <c r="AL50" s="6"/>
      <c r="AM50" s="6"/>
      <c r="AN50" s="6"/>
      <c r="AO50" s="6"/>
      <c r="AP50" s="6"/>
      <c r="AQ50" s="6"/>
      <c r="AR50" s="6"/>
    </row>
    <row r="51" spans="1:44" ht="11.25" customHeight="1" x14ac:dyDescent="0.4"/>
    <row r="52" spans="1:44" ht="18" customHeight="1" x14ac:dyDescent="0.4">
      <c r="A52" s="54">
        <f>MOD(A41,12)+1</f>
        <v>11</v>
      </c>
      <c r="B52" s="5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44" ht="18" customHeight="1" x14ac:dyDescent="0.4">
      <c r="A53" s="29" t="s">
        <v>3</v>
      </c>
      <c r="B53" s="29"/>
      <c r="C53" s="4">
        <v>1</v>
      </c>
      <c r="D53" s="4">
        <v>2</v>
      </c>
      <c r="E53" s="4">
        <v>3</v>
      </c>
      <c r="F53" s="4">
        <v>4</v>
      </c>
      <c r="G53" s="4">
        <v>5</v>
      </c>
      <c r="H53" s="4">
        <v>6</v>
      </c>
      <c r="I53" s="4">
        <v>7</v>
      </c>
      <c r="J53" s="4">
        <v>8</v>
      </c>
      <c r="K53" s="4">
        <v>9</v>
      </c>
      <c r="L53" s="4">
        <v>10</v>
      </c>
      <c r="M53" s="4">
        <v>11</v>
      </c>
      <c r="N53" s="4">
        <v>12</v>
      </c>
      <c r="O53" s="4">
        <v>13</v>
      </c>
      <c r="P53" s="4">
        <v>14</v>
      </c>
      <c r="Q53" s="4">
        <v>15</v>
      </c>
      <c r="R53" s="4">
        <v>16</v>
      </c>
      <c r="S53" s="4">
        <v>17</v>
      </c>
      <c r="T53" s="4">
        <v>18</v>
      </c>
      <c r="U53" s="4">
        <v>19</v>
      </c>
      <c r="V53" s="4">
        <v>20</v>
      </c>
      <c r="W53" s="4">
        <v>21</v>
      </c>
      <c r="X53" s="4">
        <v>22</v>
      </c>
      <c r="Y53" s="4">
        <v>23</v>
      </c>
      <c r="Z53" s="4">
        <v>24</v>
      </c>
      <c r="AA53" s="4">
        <v>25</v>
      </c>
      <c r="AB53" s="4">
        <v>26</v>
      </c>
      <c r="AC53" s="4">
        <v>27</v>
      </c>
      <c r="AD53" s="4">
        <v>28</v>
      </c>
      <c r="AE53" s="4">
        <v>29</v>
      </c>
      <c r="AF53" s="4">
        <v>30</v>
      </c>
      <c r="AG53" s="4"/>
      <c r="AH53" s="31"/>
      <c r="AI53" s="32"/>
      <c r="AJ53" s="32"/>
      <c r="AK53" s="32"/>
      <c r="AL53" s="32"/>
      <c r="AM53" s="63"/>
      <c r="AN53" s="31" t="s">
        <v>5</v>
      </c>
      <c r="AO53" s="32"/>
      <c r="AP53" s="31" t="s">
        <v>6</v>
      </c>
      <c r="AQ53" s="63"/>
    </row>
    <row r="54" spans="1:44" ht="18" customHeight="1" x14ac:dyDescent="0.4">
      <c r="A54" s="29" t="s">
        <v>4</v>
      </c>
      <c r="B54" s="29"/>
      <c r="C54" s="4" t="s">
        <v>15</v>
      </c>
      <c r="D54" s="4" t="s">
        <v>12</v>
      </c>
      <c r="E54" s="4" t="s">
        <v>13</v>
      </c>
      <c r="F54" s="4" t="s">
        <v>14</v>
      </c>
      <c r="G54" s="4" t="s">
        <v>2</v>
      </c>
      <c r="H54" s="4" t="s">
        <v>8</v>
      </c>
      <c r="I54" s="4" t="s">
        <v>9</v>
      </c>
      <c r="J54" s="4" t="s">
        <v>11</v>
      </c>
      <c r="K54" s="4" t="s">
        <v>12</v>
      </c>
      <c r="L54" s="4" t="s">
        <v>13</v>
      </c>
      <c r="M54" s="4" t="s">
        <v>14</v>
      </c>
      <c r="N54" s="4" t="s">
        <v>2</v>
      </c>
      <c r="O54" s="4" t="s">
        <v>8</v>
      </c>
      <c r="P54" s="4" t="s">
        <v>9</v>
      </c>
      <c r="Q54" s="4" t="s">
        <v>11</v>
      </c>
      <c r="R54" s="4" t="s">
        <v>12</v>
      </c>
      <c r="S54" s="4" t="s">
        <v>13</v>
      </c>
      <c r="T54" s="4" t="s">
        <v>14</v>
      </c>
      <c r="U54" s="4" t="s">
        <v>2</v>
      </c>
      <c r="V54" s="4" t="s">
        <v>8</v>
      </c>
      <c r="W54" s="4" t="s">
        <v>9</v>
      </c>
      <c r="X54" s="4" t="s">
        <v>11</v>
      </c>
      <c r="Y54" s="4" t="s">
        <v>12</v>
      </c>
      <c r="Z54" s="4" t="s">
        <v>13</v>
      </c>
      <c r="AA54" s="4" t="s">
        <v>14</v>
      </c>
      <c r="AB54" s="4" t="s">
        <v>2</v>
      </c>
      <c r="AC54" s="4" t="s">
        <v>8</v>
      </c>
      <c r="AD54" s="4" t="s">
        <v>9</v>
      </c>
      <c r="AE54" s="4" t="s">
        <v>11</v>
      </c>
      <c r="AF54" s="4" t="s">
        <v>12</v>
      </c>
      <c r="AG54" s="4"/>
      <c r="AH54" s="31" t="s">
        <v>5</v>
      </c>
      <c r="AI54" s="32"/>
      <c r="AJ54" s="29" t="s">
        <v>54</v>
      </c>
      <c r="AK54" s="29"/>
      <c r="AL54" s="29" t="s">
        <v>56</v>
      </c>
      <c r="AM54" s="29"/>
      <c r="AN54" s="68" t="s">
        <v>60</v>
      </c>
      <c r="AO54" s="71" t="s">
        <v>61</v>
      </c>
      <c r="AP54" s="68" t="s">
        <v>60</v>
      </c>
      <c r="AQ54" s="71" t="s">
        <v>61</v>
      </c>
    </row>
    <row r="55" spans="1:44" ht="18" customHeight="1" x14ac:dyDescent="0.4">
      <c r="A55" s="48" t="s">
        <v>36</v>
      </c>
      <c r="B55" s="49"/>
      <c r="C55" s="42"/>
      <c r="D55" s="42"/>
      <c r="E55" s="42" t="s">
        <v>41</v>
      </c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 t="s">
        <v>42</v>
      </c>
      <c r="Z55" s="42"/>
      <c r="AA55" s="42"/>
      <c r="AB55" s="42"/>
      <c r="AC55" s="42"/>
      <c r="AD55" s="42"/>
      <c r="AE55" s="42"/>
      <c r="AF55" s="42"/>
      <c r="AG55" s="42"/>
      <c r="AH55" s="45" t="s">
        <v>16</v>
      </c>
      <c r="AI55" s="45" t="s">
        <v>17</v>
      </c>
      <c r="AJ55" s="45" t="s">
        <v>16</v>
      </c>
      <c r="AK55" s="45" t="s">
        <v>17</v>
      </c>
      <c r="AL55" s="33" t="s">
        <v>57</v>
      </c>
      <c r="AM55" s="33" t="s">
        <v>53</v>
      </c>
      <c r="AN55" s="69"/>
      <c r="AO55" s="72"/>
      <c r="AP55" s="69"/>
      <c r="AQ55" s="72"/>
    </row>
    <row r="56" spans="1:44" ht="18" customHeight="1" x14ac:dyDescent="0.4">
      <c r="A56" s="50"/>
      <c r="B56" s="51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6"/>
      <c r="AI56" s="46"/>
      <c r="AJ56" s="46"/>
      <c r="AK56" s="46"/>
      <c r="AL56" s="33"/>
      <c r="AM56" s="33"/>
      <c r="AN56" s="69"/>
      <c r="AO56" s="72"/>
      <c r="AP56" s="69"/>
      <c r="AQ56" s="72"/>
    </row>
    <row r="57" spans="1:44" ht="18" customHeight="1" x14ac:dyDescent="0.4">
      <c r="A57" s="50"/>
      <c r="B57" s="51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6"/>
      <c r="AI57" s="46"/>
      <c r="AJ57" s="46"/>
      <c r="AK57" s="46"/>
      <c r="AL57" s="33"/>
      <c r="AM57" s="33"/>
      <c r="AN57" s="69"/>
      <c r="AO57" s="72"/>
      <c r="AP57" s="69"/>
      <c r="AQ57" s="72"/>
    </row>
    <row r="58" spans="1:44" ht="15.75" customHeight="1" x14ac:dyDescent="0.4">
      <c r="A58" s="52"/>
      <c r="B58" s="5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7"/>
      <c r="AI58" s="47"/>
      <c r="AJ58" s="47"/>
      <c r="AK58" s="47"/>
      <c r="AL58" s="33"/>
      <c r="AM58" s="33"/>
      <c r="AN58" s="69"/>
      <c r="AO58" s="72"/>
      <c r="AP58" s="69"/>
      <c r="AQ58" s="72"/>
    </row>
    <row r="59" spans="1:44" ht="18" customHeight="1" x14ac:dyDescent="0.4">
      <c r="A59" s="29" t="s">
        <v>5</v>
      </c>
      <c r="B59" s="29"/>
      <c r="C59" s="15"/>
      <c r="D59" s="15"/>
      <c r="E59" s="15" t="s">
        <v>25</v>
      </c>
      <c r="F59" s="15" t="s">
        <v>25</v>
      </c>
      <c r="G59" s="15" t="s">
        <v>25</v>
      </c>
      <c r="H59" s="15" t="s">
        <v>26</v>
      </c>
      <c r="I59" s="15" t="s">
        <v>26</v>
      </c>
      <c r="J59" s="15" t="s">
        <v>26</v>
      </c>
      <c r="K59" s="15" t="s">
        <v>26</v>
      </c>
      <c r="L59" s="15" t="s">
        <v>26</v>
      </c>
      <c r="M59" s="15" t="s">
        <v>25</v>
      </c>
      <c r="N59" s="15" t="s">
        <v>25</v>
      </c>
      <c r="O59" s="15" t="s">
        <v>26</v>
      </c>
      <c r="P59" s="15" t="s">
        <v>26</v>
      </c>
      <c r="Q59" s="15" t="s">
        <v>26</v>
      </c>
      <c r="R59" s="15" t="s">
        <v>26</v>
      </c>
      <c r="S59" s="15" t="s">
        <v>26</v>
      </c>
      <c r="T59" s="15" t="s">
        <v>25</v>
      </c>
      <c r="U59" s="15" t="s">
        <v>25</v>
      </c>
      <c r="V59" s="15" t="s">
        <v>26</v>
      </c>
      <c r="W59" s="15" t="s">
        <v>26</v>
      </c>
      <c r="X59" s="15" t="s">
        <v>26</v>
      </c>
      <c r="Y59" s="15" t="s">
        <v>25</v>
      </c>
      <c r="Z59" s="15" t="s">
        <v>26</v>
      </c>
      <c r="AA59" s="15" t="s">
        <v>25</v>
      </c>
      <c r="AB59" s="15" t="s">
        <v>25</v>
      </c>
      <c r="AC59" s="15" t="s">
        <v>26</v>
      </c>
      <c r="AD59" s="15" t="s">
        <v>26</v>
      </c>
      <c r="AE59" s="15" t="s">
        <v>26</v>
      </c>
      <c r="AF59" s="15" t="s">
        <v>26</v>
      </c>
      <c r="AG59" s="15" t="s">
        <v>26</v>
      </c>
      <c r="AH59" s="2">
        <f>COUNTA(C54:AG54)-COUNTIF(C59:AG59,"外")-COUNTIF(C59:AG59,"年")-COUNTIF(C59:AG59,"夏")-COUNTIF(C59:AG59,"工")-COUNTIF(C59:AG59,"中")-COUNTIF(C59:AG59,"－")</f>
        <v>30</v>
      </c>
      <c r="AI59" s="2">
        <f>COUNTIF(C59:AG59,"休")</f>
        <v>10</v>
      </c>
      <c r="AJ59" s="2">
        <f>COUNTA(C54:AG54)-COUNTIF(C60:AG60,"外")-COUNTIF(C60:AG60,"年")-COUNTIF(C60:AG60,"夏")-COUNTIF(C60:AG60,"工")-COUNTIF(C60:AG60,"中")-COUNTIF(C60:AG60,"－")</f>
        <v>30</v>
      </c>
      <c r="AK59" s="2">
        <f>COUNTIF(C60:AG60,"休")+COUNTIF(C60:AG60,"雨")+COUNTIF(C60:AG60,"振")</f>
        <v>10</v>
      </c>
      <c r="AL59" s="2">
        <f>+COUNTA(C54:AG54)</f>
        <v>30</v>
      </c>
      <c r="AM59" s="2">
        <f>+COUNTIF(C54:AG54,"土")+COUNTIF(C54:AG54,"日")</f>
        <v>8</v>
      </c>
      <c r="AN59" s="70"/>
      <c r="AO59" s="73"/>
      <c r="AP59" s="70"/>
      <c r="AQ59" s="73"/>
    </row>
    <row r="60" spans="1:44" ht="18" customHeight="1" x14ac:dyDescent="0.4">
      <c r="A60" s="29" t="s">
        <v>6</v>
      </c>
      <c r="B60" s="29"/>
      <c r="C60" s="15"/>
      <c r="D60" s="15"/>
      <c r="E60" s="15" t="s">
        <v>25</v>
      </c>
      <c r="F60" s="15" t="s">
        <v>25</v>
      </c>
      <c r="G60" s="15" t="s">
        <v>25</v>
      </c>
      <c r="H60" s="15" t="s">
        <v>26</v>
      </c>
      <c r="I60" s="15" t="s">
        <v>26</v>
      </c>
      <c r="J60" s="15" t="s">
        <v>26</v>
      </c>
      <c r="K60" s="15" t="s">
        <v>26</v>
      </c>
      <c r="L60" s="15" t="s">
        <v>26</v>
      </c>
      <c r="M60" s="15" t="s">
        <v>25</v>
      </c>
      <c r="N60" s="15" t="s">
        <v>25</v>
      </c>
      <c r="O60" s="15" t="s">
        <v>26</v>
      </c>
      <c r="P60" s="15" t="s">
        <v>26</v>
      </c>
      <c r="Q60" s="15" t="s">
        <v>26</v>
      </c>
      <c r="R60" s="15" t="s">
        <v>26</v>
      </c>
      <c r="S60" s="15" t="s">
        <v>26</v>
      </c>
      <c r="T60" s="15" t="s">
        <v>25</v>
      </c>
      <c r="U60" s="15" t="s">
        <v>25</v>
      </c>
      <c r="V60" s="15" t="s">
        <v>26</v>
      </c>
      <c r="W60" s="15" t="s">
        <v>26</v>
      </c>
      <c r="X60" s="15" t="s">
        <v>26</v>
      </c>
      <c r="Y60" s="15" t="s">
        <v>25</v>
      </c>
      <c r="Z60" s="15" t="s">
        <v>26</v>
      </c>
      <c r="AA60" s="15" t="s">
        <v>25</v>
      </c>
      <c r="AB60" s="15" t="s">
        <v>25</v>
      </c>
      <c r="AC60" s="15" t="s">
        <v>26</v>
      </c>
      <c r="AD60" s="15" t="s">
        <v>26</v>
      </c>
      <c r="AE60" s="15" t="s">
        <v>26</v>
      </c>
      <c r="AF60" s="15" t="s">
        <v>26</v>
      </c>
      <c r="AG60" s="15" t="s">
        <v>26</v>
      </c>
      <c r="AH60" s="34">
        <f>IF(AH59=0,"",+AI59/AH59)</f>
        <v>0.33333333333333331</v>
      </c>
      <c r="AI60" s="35"/>
      <c r="AJ60" s="30">
        <f>IF(AJ59=0,"",+AK59/AJ59)</f>
        <v>0.33333333333333331</v>
      </c>
      <c r="AK60" s="30"/>
      <c r="AL60" s="30">
        <f>+AM59/AL59</f>
        <v>0.26666666666666666</v>
      </c>
      <c r="AM60" s="30"/>
      <c r="AN60" s="2">
        <f>COUNTIF(C54:AG54,"土")-COUNTIFS(C54:AG54,"土",C59:AG59,"外")-COUNTIFS(C54:AG54,"土",C59:AG59,"－")-COUNTIFS(C54:AG54,"土",C59:AG59,"夏")-COUNTIFS(C54:AG54,"土",C59:AG59,"年")-COUNTIFS(C54:AG54,"土",C59:AG59,"工")-COUNTIFS(C54:AG54,"土",C59:AG59,"中")+COUNTIF(C54:AG54,"日")-COUNTIFS(C54:AG54,"日",C59:AG59,"外")-COUNTIFS(C54:AG54,"日",C59:AG59,"－")-COUNTIFS(C54:AG54,"日",C59:AG59,"夏")-COUNTIFS(C54:AG54,"日",C59:AG59,"年")-COUNTIFS(C54:AG54,"日",C59:AG59,"工")-COUNTIFS(C54:AG54,"日",C59:AG59,"中")</f>
        <v>8</v>
      </c>
      <c r="AO60" s="21" t="str">
        <f>+IF(OR(COUNTIF(C59:AG59,"外")&gt;0,COUNTIF(C59:AG59,"夏")&gt;0,COUNTIF(C59:AG59,"年")&gt;0,COUNTIF(C59:AG59,"工")&gt;0,COUNTIF(C59:AG59,"中")&gt;0,COUNTIF(C59:AG59,"－")&gt;0),"○","")</f>
        <v/>
      </c>
      <c r="AP60" s="24">
        <f>COUNTIF(C54:AG54,"土")-COUNTIFS(C54:AG54,"土",C60:AG60,"外")-COUNTIFS(C54:AG54,"土",C60:AG60,"－")-COUNTIFS(C54:AG54,"土",C60:AG60,"夏")-COUNTIFS(C54:AG54,"土",C60:AG60,"年")-COUNTIFS(C54:AG54,"土",C60:AG60,"工")-COUNTIFS(C54:AG54,"土",C60:AG60,"中")+COUNTIF(C54:AG54,"日")-COUNTIFS(C54:AG54,"日",C60:AG60,"外")-COUNTIFS(C54:AG54,"日",C60:AG60,"－")-COUNTIFS(C54:AG54,"日",C60:AG60,"夏")-COUNTIFS(C54:AG54,"日",C60:AG60,"年")-COUNTIFS(C54:AG54,"日",C60:AG60,"工")-COUNTIFS(C54:AG54,"日",C60:AG60,"中")</f>
        <v>8</v>
      </c>
      <c r="AQ60" s="21" t="str">
        <f>+IF(OR(COUNTIF(C60:AG60,"外")&gt;0,COUNTIF(C60:AG60,"夏")&gt;0,COUNTIF(C60:AG60,"年")&gt;0,COUNTIF(C60:AG60,"工")&gt;0,COUNTIF(C60:AG60,"中")&gt;0,COUNTIF(C60:AG60,"－")&gt;0),"○","")</f>
        <v/>
      </c>
    </row>
    <row r="61" spans="1:44" ht="17.25" customHeight="1" x14ac:dyDescent="0.4"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1"/>
      <c r="AE61" s="28" t="s">
        <v>55</v>
      </c>
      <c r="AF61" s="28"/>
      <c r="AG61" s="28"/>
      <c r="AH61" s="31" t="str">
        <f>+IF(AO60="○",IF(AI59&gt;=AN60,"OK","NG"),IF(AL60&gt;=0.285,IF(AH60&gt;=0.285,"OK","NG"),IF(AI59&gt;=AM59,"OK","NG")))</f>
        <v>OK</v>
      </c>
      <c r="AI61" s="32"/>
      <c r="AJ61" s="29" t="str">
        <f>+IF(AQ60="○",IF(AK59&gt;=AP60,"OK","NG"),IF(AL60&gt;=0.285,IF(AJ60&gt;=0.285,"OK","NG"),IF(AK59&gt;=AM59,"OK","NG")))</f>
        <v>OK</v>
      </c>
      <c r="AK61" s="29"/>
      <c r="AL61" s="6"/>
      <c r="AM61" s="6"/>
      <c r="AN61" s="6"/>
      <c r="AO61" s="6"/>
      <c r="AP61" s="6"/>
      <c r="AQ61" s="6"/>
      <c r="AR61" s="6"/>
    </row>
    <row r="62" spans="1:44" ht="11.25" customHeight="1" x14ac:dyDescent="0.4"/>
    <row r="63" spans="1:44" ht="18" customHeight="1" x14ac:dyDescent="0.4">
      <c r="A63" s="54">
        <f>MOD(A52,12)+1</f>
        <v>12</v>
      </c>
      <c r="B63" s="5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44" ht="18" customHeight="1" x14ac:dyDescent="0.4">
      <c r="A64" s="29" t="s">
        <v>3</v>
      </c>
      <c r="B64" s="29"/>
      <c r="C64" s="4">
        <v>1</v>
      </c>
      <c r="D64" s="4">
        <v>2</v>
      </c>
      <c r="E64" s="4">
        <v>3</v>
      </c>
      <c r="F64" s="4">
        <v>4</v>
      </c>
      <c r="G64" s="4">
        <v>5</v>
      </c>
      <c r="H64" s="4">
        <v>6</v>
      </c>
      <c r="I64" s="4">
        <v>7</v>
      </c>
      <c r="J64" s="4">
        <v>8</v>
      </c>
      <c r="K64" s="4">
        <v>9</v>
      </c>
      <c r="L64" s="4">
        <v>10</v>
      </c>
      <c r="M64" s="4">
        <v>11</v>
      </c>
      <c r="N64" s="4">
        <v>12</v>
      </c>
      <c r="O64" s="4">
        <v>13</v>
      </c>
      <c r="P64" s="4">
        <v>14</v>
      </c>
      <c r="Q64" s="4">
        <v>15</v>
      </c>
      <c r="R64" s="4">
        <v>16</v>
      </c>
      <c r="S64" s="4">
        <v>17</v>
      </c>
      <c r="T64" s="4">
        <v>18</v>
      </c>
      <c r="U64" s="4">
        <v>19</v>
      </c>
      <c r="V64" s="4">
        <v>20</v>
      </c>
      <c r="W64" s="4">
        <v>21</v>
      </c>
      <c r="X64" s="4">
        <v>22</v>
      </c>
      <c r="Y64" s="4">
        <v>23</v>
      </c>
      <c r="Z64" s="4">
        <v>24</v>
      </c>
      <c r="AA64" s="4">
        <v>25</v>
      </c>
      <c r="AB64" s="4">
        <v>26</v>
      </c>
      <c r="AC64" s="4">
        <v>27</v>
      </c>
      <c r="AD64" s="4">
        <v>28</v>
      </c>
      <c r="AE64" s="4">
        <v>29</v>
      </c>
      <c r="AF64" s="4">
        <v>30</v>
      </c>
      <c r="AG64" s="4">
        <v>31</v>
      </c>
      <c r="AH64" s="31"/>
      <c r="AI64" s="32"/>
      <c r="AJ64" s="32"/>
      <c r="AK64" s="32"/>
      <c r="AL64" s="32"/>
      <c r="AM64" s="63"/>
      <c r="AN64" s="31" t="s">
        <v>5</v>
      </c>
      <c r="AO64" s="32"/>
      <c r="AP64" s="31" t="s">
        <v>6</v>
      </c>
      <c r="AQ64" s="63"/>
    </row>
    <row r="65" spans="1:44" ht="18" customHeight="1" x14ac:dyDescent="0.4">
      <c r="A65" s="29" t="s">
        <v>4</v>
      </c>
      <c r="B65" s="29"/>
      <c r="C65" s="4" t="s">
        <v>19</v>
      </c>
      <c r="D65" s="4" t="s">
        <v>14</v>
      </c>
      <c r="E65" s="4" t="s">
        <v>2</v>
      </c>
      <c r="F65" s="4" t="s">
        <v>8</v>
      </c>
      <c r="G65" s="4" t="s">
        <v>9</v>
      </c>
      <c r="H65" s="4" t="s">
        <v>11</v>
      </c>
      <c r="I65" s="4" t="s">
        <v>12</v>
      </c>
      <c r="J65" s="4" t="s">
        <v>13</v>
      </c>
      <c r="K65" s="4" t="s">
        <v>14</v>
      </c>
      <c r="L65" s="4" t="s">
        <v>2</v>
      </c>
      <c r="M65" s="4" t="s">
        <v>8</v>
      </c>
      <c r="N65" s="4" t="s">
        <v>9</v>
      </c>
      <c r="O65" s="4" t="s">
        <v>11</v>
      </c>
      <c r="P65" s="4" t="s">
        <v>12</v>
      </c>
      <c r="Q65" s="4" t="s">
        <v>13</v>
      </c>
      <c r="R65" s="4" t="s">
        <v>14</v>
      </c>
      <c r="S65" s="4" t="s">
        <v>2</v>
      </c>
      <c r="T65" s="4" t="s">
        <v>8</v>
      </c>
      <c r="U65" s="4" t="s">
        <v>9</v>
      </c>
      <c r="V65" s="4" t="s">
        <v>11</v>
      </c>
      <c r="W65" s="4" t="s">
        <v>12</v>
      </c>
      <c r="X65" s="4" t="s">
        <v>13</v>
      </c>
      <c r="Y65" s="4" t="s">
        <v>14</v>
      </c>
      <c r="Z65" s="4" t="s">
        <v>2</v>
      </c>
      <c r="AA65" s="4" t="s">
        <v>8</v>
      </c>
      <c r="AB65" s="4" t="s">
        <v>9</v>
      </c>
      <c r="AC65" s="4" t="s">
        <v>11</v>
      </c>
      <c r="AD65" s="4" t="s">
        <v>12</v>
      </c>
      <c r="AE65" s="4" t="s">
        <v>13</v>
      </c>
      <c r="AF65" s="4" t="s">
        <v>14</v>
      </c>
      <c r="AG65" s="4" t="s">
        <v>2</v>
      </c>
      <c r="AH65" s="31" t="s">
        <v>5</v>
      </c>
      <c r="AI65" s="32"/>
      <c r="AJ65" s="29" t="s">
        <v>54</v>
      </c>
      <c r="AK65" s="29"/>
      <c r="AL65" s="29" t="s">
        <v>56</v>
      </c>
      <c r="AM65" s="29"/>
      <c r="AN65" s="68" t="s">
        <v>60</v>
      </c>
      <c r="AO65" s="71" t="s">
        <v>61</v>
      </c>
      <c r="AP65" s="68" t="s">
        <v>60</v>
      </c>
      <c r="AQ65" s="71" t="s">
        <v>61</v>
      </c>
    </row>
    <row r="66" spans="1:44" ht="18" customHeight="1" x14ac:dyDescent="0.4">
      <c r="A66" s="48" t="s">
        <v>36</v>
      </c>
      <c r="B66" s="49"/>
      <c r="C66" s="42"/>
      <c r="D66" s="42"/>
      <c r="E66" s="42"/>
      <c r="F66" s="42"/>
      <c r="G66" s="42"/>
      <c r="H66" s="42"/>
      <c r="I66" s="42"/>
      <c r="J66" s="42" t="s">
        <v>43</v>
      </c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 t="s">
        <v>49</v>
      </c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 t="s">
        <v>51</v>
      </c>
      <c r="AH66" s="45" t="s">
        <v>16</v>
      </c>
      <c r="AI66" s="45" t="s">
        <v>17</v>
      </c>
      <c r="AJ66" s="45" t="s">
        <v>16</v>
      </c>
      <c r="AK66" s="45" t="s">
        <v>17</v>
      </c>
      <c r="AL66" s="33" t="s">
        <v>57</v>
      </c>
      <c r="AM66" s="33" t="s">
        <v>53</v>
      </c>
      <c r="AN66" s="69"/>
      <c r="AO66" s="72"/>
      <c r="AP66" s="69"/>
      <c r="AQ66" s="72"/>
    </row>
    <row r="67" spans="1:44" ht="18" customHeight="1" x14ac:dyDescent="0.4">
      <c r="A67" s="50"/>
      <c r="B67" s="51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6"/>
      <c r="AI67" s="46"/>
      <c r="AJ67" s="46"/>
      <c r="AK67" s="46"/>
      <c r="AL67" s="33"/>
      <c r="AM67" s="33"/>
      <c r="AN67" s="69"/>
      <c r="AO67" s="72"/>
      <c r="AP67" s="69"/>
      <c r="AQ67" s="72"/>
    </row>
    <row r="68" spans="1:44" ht="18" customHeight="1" x14ac:dyDescent="0.4">
      <c r="A68" s="50"/>
      <c r="B68" s="51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6"/>
      <c r="AI68" s="46"/>
      <c r="AJ68" s="46"/>
      <c r="AK68" s="46"/>
      <c r="AL68" s="33"/>
      <c r="AM68" s="33"/>
      <c r="AN68" s="69"/>
      <c r="AO68" s="72"/>
      <c r="AP68" s="69"/>
      <c r="AQ68" s="72"/>
    </row>
    <row r="69" spans="1:44" ht="15.75" customHeight="1" x14ac:dyDescent="0.4">
      <c r="A69" s="52"/>
      <c r="B69" s="5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7"/>
      <c r="AI69" s="47"/>
      <c r="AJ69" s="47"/>
      <c r="AK69" s="47"/>
      <c r="AL69" s="33"/>
      <c r="AM69" s="33"/>
      <c r="AN69" s="69"/>
      <c r="AO69" s="72"/>
      <c r="AP69" s="69"/>
      <c r="AQ69" s="72"/>
    </row>
    <row r="70" spans="1:44" ht="18" customHeight="1" x14ac:dyDescent="0.4">
      <c r="A70" s="29" t="s">
        <v>5</v>
      </c>
      <c r="B70" s="29"/>
      <c r="C70" s="15"/>
      <c r="D70" s="15" t="s">
        <v>25</v>
      </c>
      <c r="E70" s="15" t="s">
        <v>25</v>
      </c>
      <c r="F70" s="15" t="s">
        <v>26</v>
      </c>
      <c r="G70" s="15" t="s">
        <v>26</v>
      </c>
      <c r="H70" s="15" t="s">
        <v>26</v>
      </c>
      <c r="I70" s="15" t="s">
        <v>26</v>
      </c>
      <c r="J70" s="15" t="s">
        <v>26</v>
      </c>
      <c r="K70" s="15" t="s">
        <v>25</v>
      </c>
      <c r="L70" s="15" t="s">
        <v>25</v>
      </c>
      <c r="M70" s="15"/>
      <c r="N70" s="15"/>
      <c r="O70" s="15"/>
      <c r="P70" s="15"/>
      <c r="Q70" s="15"/>
      <c r="R70" s="15" t="s">
        <v>25</v>
      </c>
      <c r="S70" s="15" t="s">
        <v>25</v>
      </c>
      <c r="T70" s="15"/>
      <c r="U70" s="15"/>
      <c r="V70" s="15"/>
      <c r="W70" s="15" t="s">
        <v>58</v>
      </c>
      <c r="X70" s="15" t="s">
        <v>58</v>
      </c>
      <c r="Y70" s="15" t="s">
        <v>58</v>
      </c>
      <c r="Z70" s="15" t="s">
        <v>58</v>
      </c>
      <c r="AA70" s="15" t="s">
        <v>58</v>
      </c>
      <c r="AB70" s="15" t="s">
        <v>58</v>
      </c>
      <c r="AC70" s="15" t="s">
        <v>58</v>
      </c>
      <c r="AD70" s="15" t="s">
        <v>58</v>
      </c>
      <c r="AE70" s="15" t="s">
        <v>58</v>
      </c>
      <c r="AF70" s="15" t="s">
        <v>58</v>
      </c>
      <c r="AG70" s="15" t="s">
        <v>58</v>
      </c>
      <c r="AH70" s="2">
        <f>COUNTA(C65:AG65)-COUNTIF(C70:AG70,"外")-COUNTIF(C70:AG70,"年")-COUNTIF(C70:AG70,"夏")-COUNTIF(C70:AG70,"工")-COUNTIF(C70:AG70,"中")-COUNTIF(C70:AG70,"－")</f>
        <v>20</v>
      </c>
      <c r="AI70" s="2">
        <f>COUNTIF(C70:AG70,"休")</f>
        <v>6</v>
      </c>
      <c r="AJ70" s="2">
        <f>COUNTA(C65:AG65)-COUNTIF(C71:AG71,"外")-COUNTIF(C71:AG71,"年")-COUNTIF(C71:AG71,"夏")-COUNTIF(C71:AG71,"工")-COUNTIF(C71:AG71,"中")-COUNTIF(C71:AG71,"－")</f>
        <v>20</v>
      </c>
      <c r="AK70" s="2">
        <f>COUNTIF(C71:AG71,"休")+COUNTIF(C71:AG71,"雨")+COUNTIF(C71:AG71,"振")</f>
        <v>6</v>
      </c>
      <c r="AL70" s="2">
        <f>+COUNTA(C65:AG65)</f>
        <v>31</v>
      </c>
      <c r="AM70" s="2">
        <f>+COUNTIF(C65:AG65,"土")+COUNTIF(C65:AG65,"日")</f>
        <v>10</v>
      </c>
      <c r="AN70" s="70"/>
      <c r="AO70" s="73"/>
      <c r="AP70" s="70"/>
      <c r="AQ70" s="73"/>
    </row>
    <row r="71" spans="1:44" ht="18" customHeight="1" x14ac:dyDescent="0.4">
      <c r="A71" s="29" t="s">
        <v>6</v>
      </c>
      <c r="B71" s="29"/>
      <c r="C71" s="15"/>
      <c r="D71" s="15" t="s">
        <v>25</v>
      </c>
      <c r="E71" s="15" t="s">
        <v>25</v>
      </c>
      <c r="F71" s="15" t="s">
        <v>26</v>
      </c>
      <c r="G71" s="15" t="s">
        <v>26</v>
      </c>
      <c r="H71" s="15" t="s">
        <v>26</v>
      </c>
      <c r="I71" s="15" t="s">
        <v>26</v>
      </c>
      <c r="J71" s="15" t="s">
        <v>26</v>
      </c>
      <c r="K71" s="15" t="s">
        <v>25</v>
      </c>
      <c r="L71" s="15" t="s">
        <v>25</v>
      </c>
      <c r="M71" s="15"/>
      <c r="N71" s="15"/>
      <c r="O71" s="15"/>
      <c r="P71" s="15"/>
      <c r="Q71" s="15"/>
      <c r="R71" s="15" t="s">
        <v>25</v>
      </c>
      <c r="S71" s="15" t="s">
        <v>25</v>
      </c>
      <c r="T71" s="15"/>
      <c r="U71" s="15"/>
      <c r="V71" s="15"/>
      <c r="W71" s="20" t="s">
        <v>58</v>
      </c>
      <c r="X71" s="20" t="s">
        <v>58</v>
      </c>
      <c r="Y71" s="20" t="s">
        <v>58</v>
      </c>
      <c r="Z71" s="20" t="s">
        <v>58</v>
      </c>
      <c r="AA71" s="20" t="s">
        <v>58</v>
      </c>
      <c r="AB71" s="20" t="s">
        <v>58</v>
      </c>
      <c r="AC71" s="20" t="s">
        <v>58</v>
      </c>
      <c r="AD71" s="20" t="s">
        <v>58</v>
      </c>
      <c r="AE71" s="20" t="s">
        <v>58</v>
      </c>
      <c r="AF71" s="20" t="s">
        <v>58</v>
      </c>
      <c r="AG71" s="20" t="s">
        <v>58</v>
      </c>
      <c r="AH71" s="34">
        <f>IF(AH70=0,"",+AI70/AH70)</f>
        <v>0.3</v>
      </c>
      <c r="AI71" s="35"/>
      <c r="AJ71" s="30">
        <f>IF(AJ70=0,"",+AK70/AJ70)</f>
        <v>0.3</v>
      </c>
      <c r="AK71" s="30"/>
      <c r="AL71" s="30">
        <f>+AM70/AL70</f>
        <v>0.32258064516129031</v>
      </c>
      <c r="AM71" s="30"/>
      <c r="AN71" s="2">
        <f>COUNTIF(C65:AG65,"土")-COUNTIFS(C65:AG65,"土",C70:AG70,"外")-COUNTIFS(C65:AG65,"土",C70:AG70,"－")-COUNTIFS(C65:AG65,"土",C70:AG70,"夏")-COUNTIFS(C65:AG65,"土",C70:AG70,"年")-COUNTIFS(C65:AG65,"土",C70:AG70,"工")-COUNTIFS(C65:AG65,"土",C70:AG70,"中")+COUNTIF(C65:AG65,"日")-COUNTIFS(C65:AG65,"日",C70:AG70,"外")-COUNTIFS(C65:AG65,"日",C70:AG70,"－")-COUNTIFS(C65:AG65,"日",C70:AG70,"夏")-COUNTIFS(C65:AG65,"日",C70:AG70,"年")-COUNTIFS(C65:AG65,"日",C70:AG70,"工")-COUNTIFS(C65:AG65,"日",C70:AG70,"中")</f>
        <v>6</v>
      </c>
      <c r="AO71" s="21" t="str">
        <f>+IF(OR(COUNTIF(C70:AG70,"外")&gt;0,COUNTIF(C70:AG70,"夏")&gt;0,COUNTIF(C70:AG70,"年")&gt;0,COUNTIF(C70:AG70,"工")&gt;0,COUNTIF(C70:AG70,"中")&gt;0,COUNTIF(C70:AG70,"－")&gt;0),"○","")</f>
        <v>○</v>
      </c>
      <c r="AP71" s="24">
        <f>COUNTIF(C65:AG65,"土")-COUNTIFS(C65:AG65,"土",C71:AG71,"外")-COUNTIFS(C65:AG65,"土",C71:AG71,"－")-COUNTIFS(C65:AG65,"土",C71:AG71,"夏")-COUNTIFS(C65:AG65,"土",C71:AG71,"年")-COUNTIFS(C65:AG65,"土",C71:AG71,"工")-COUNTIFS(C65:AG65,"土",C71:AG71,"中")+COUNTIF(C65:AG65,"日")-COUNTIFS(C65:AG65,"日",C71:AG71,"外")-COUNTIFS(C65:AG65,"日",C71:AG71,"－")-COUNTIFS(C65:AG65,"日",C71:AG71,"夏")-COUNTIFS(C65:AG65,"日",C71:AG71,"年")-COUNTIFS(C65:AG65,"日",C71:AG71,"工")-COUNTIFS(C65:AG65,"日",C71:AG71,"中")</f>
        <v>6</v>
      </c>
      <c r="AQ71" s="21" t="str">
        <f>+IF(OR(COUNTIF(C71:AG71,"外")&gt;0,COUNTIF(C71:AG71,"夏")&gt;0,COUNTIF(C71:AG71,"年")&gt;0,COUNTIF(C71:AG71,"工")&gt;0,COUNTIF(C71:AG71,"中")&gt;0,COUNTIF(C71:AG71,"－")&gt;0),"○","")</f>
        <v>○</v>
      </c>
    </row>
    <row r="72" spans="1:44" ht="17.25" customHeight="1" x14ac:dyDescent="0.4"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1"/>
      <c r="AE72" s="28" t="s">
        <v>55</v>
      </c>
      <c r="AF72" s="28"/>
      <c r="AG72" s="28"/>
      <c r="AH72" s="31" t="str">
        <f>+IF(AO71="○",IF(AI70&gt;=AN71,"OK","NG"),IF(AL71&gt;=0.285,IF(AH71&gt;=0.285,"OK","NG"),IF(AI70&gt;=AM70,"OK","NG")))</f>
        <v>OK</v>
      </c>
      <c r="AI72" s="32"/>
      <c r="AJ72" s="29" t="str">
        <f>+IF(AQ71="○",IF(AK70&gt;=AP71,"OK","NG"),IF(AL71&gt;=0.285,IF(AJ71&gt;=0.285,"OK","NG"),IF(AK70&gt;=AM70,"OK","NG")))</f>
        <v>OK</v>
      </c>
      <c r="AK72" s="29"/>
      <c r="AL72" s="6"/>
      <c r="AM72" s="6"/>
      <c r="AN72" s="6"/>
      <c r="AO72" s="6"/>
      <c r="AP72" s="6"/>
      <c r="AQ72" s="6"/>
      <c r="AR72" s="6"/>
    </row>
  </sheetData>
  <mergeCells count="357">
    <mergeCell ref="AN53:AO53"/>
    <mergeCell ref="AP53:AQ53"/>
    <mergeCell ref="AN54:AN59"/>
    <mergeCell ref="AO54:AO59"/>
    <mergeCell ref="AP54:AP59"/>
    <mergeCell ref="AQ54:AQ59"/>
    <mergeCell ref="AN64:AO64"/>
    <mergeCell ref="AP64:AQ64"/>
    <mergeCell ref="AN65:AN70"/>
    <mergeCell ref="AO65:AO70"/>
    <mergeCell ref="AP65:AP70"/>
    <mergeCell ref="AQ65:AQ70"/>
    <mergeCell ref="AN20:AO20"/>
    <mergeCell ref="AN21:AN26"/>
    <mergeCell ref="AO21:AO26"/>
    <mergeCell ref="AP20:AQ20"/>
    <mergeCell ref="AP21:AP26"/>
    <mergeCell ref="AQ21:AQ26"/>
    <mergeCell ref="AN31:AO31"/>
    <mergeCell ref="AP31:AQ31"/>
    <mergeCell ref="AN32:AN37"/>
    <mergeCell ref="AO32:AO37"/>
    <mergeCell ref="AP32:AP37"/>
    <mergeCell ref="AQ32:AQ37"/>
    <mergeCell ref="AN11:AN16"/>
    <mergeCell ref="AN10:AO10"/>
    <mergeCell ref="AO11:AO16"/>
    <mergeCell ref="AP10:AQ10"/>
    <mergeCell ref="AP11:AP16"/>
    <mergeCell ref="AQ11:AQ16"/>
    <mergeCell ref="AH53:AM53"/>
    <mergeCell ref="AH64:AM64"/>
    <mergeCell ref="AH20:AM20"/>
    <mergeCell ref="AH21:AI21"/>
    <mergeCell ref="AH31:AM31"/>
    <mergeCell ref="AH32:AI32"/>
    <mergeCell ref="AJ12:AJ15"/>
    <mergeCell ref="AJ21:AK21"/>
    <mergeCell ref="AI12:AI15"/>
    <mergeCell ref="AJ17:AK17"/>
    <mergeCell ref="AH54:AI54"/>
    <mergeCell ref="AJ54:AK54"/>
    <mergeCell ref="AL11:AM11"/>
    <mergeCell ref="AH12:AH15"/>
    <mergeCell ref="AK12:AK15"/>
    <mergeCell ref="AM22:AM25"/>
    <mergeCell ref="AL27:AM27"/>
    <mergeCell ref="AH27:AI27"/>
    <mergeCell ref="AJ28:AK28"/>
    <mergeCell ref="AE39:AG39"/>
    <mergeCell ref="AJ39:AK39"/>
    <mergeCell ref="AL43:AM43"/>
    <mergeCell ref="AL44:AL47"/>
    <mergeCell ref="AM44:AM47"/>
    <mergeCell ref="AH28:AI28"/>
    <mergeCell ref="AL32:AM32"/>
    <mergeCell ref="AL33:AL36"/>
    <mergeCell ref="AM33:AM36"/>
    <mergeCell ref="AL38:AM38"/>
    <mergeCell ref="AH42:AM42"/>
    <mergeCell ref="AH43:AI43"/>
    <mergeCell ref="AN42:AO42"/>
    <mergeCell ref="AP42:AQ42"/>
    <mergeCell ref="AN43:AN48"/>
    <mergeCell ref="AO43:AO48"/>
    <mergeCell ref="AP43:AP48"/>
    <mergeCell ref="AQ43:AQ48"/>
    <mergeCell ref="AI5:AK5"/>
    <mergeCell ref="A3:D3"/>
    <mergeCell ref="E3:R3"/>
    <mergeCell ref="W3:Y5"/>
    <mergeCell ref="Z3:AB3"/>
    <mergeCell ref="AC3:AE3"/>
    <mergeCell ref="AF3:AH3"/>
    <mergeCell ref="AI3:AK3"/>
    <mergeCell ref="AI4:AK4"/>
    <mergeCell ref="A4:D4"/>
    <mergeCell ref="E4:I4"/>
    <mergeCell ref="J4:K4"/>
    <mergeCell ref="L4:P4"/>
    <mergeCell ref="Q4:R4"/>
    <mergeCell ref="Z4:AB4"/>
    <mergeCell ref="AC4:AE4"/>
    <mergeCell ref="AF4:AH4"/>
    <mergeCell ref="A5:D5"/>
    <mergeCell ref="E5:I5"/>
    <mergeCell ref="Z5:AB5"/>
    <mergeCell ref="AC5:AE5"/>
    <mergeCell ref="AF5:AH5"/>
    <mergeCell ref="N12:N15"/>
    <mergeCell ref="O12:O15"/>
    <mergeCell ref="P12:P15"/>
    <mergeCell ref="Q12:Q15"/>
    <mergeCell ref="R12:R15"/>
    <mergeCell ref="S12:S15"/>
    <mergeCell ref="H12:H15"/>
    <mergeCell ref="I12:I15"/>
    <mergeCell ref="J12:J15"/>
    <mergeCell ref="K12:K15"/>
    <mergeCell ref="L12:L15"/>
    <mergeCell ref="V12:V15"/>
    <mergeCell ref="W12:W15"/>
    <mergeCell ref="E12:E15"/>
    <mergeCell ref="F12:F15"/>
    <mergeCell ref="G12:G15"/>
    <mergeCell ref="X12:X15"/>
    <mergeCell ref="Y12:Y15"/>
    <mergeCell ref="AH17:AI17"/>
    <mergeCell ref="AI6:AK6"/>
    <mergeCell ref="A9:B9"/>
    <mergeCell ref="A10:B10"/>
    <mergeCell ref="A11:B11"/>
    <mergeCell ref="A6:D6"/>
    <mergeCell ref="E6:I6"/>
    <mergeCell ref="W6:Y6"/>
    <mergeCell ref="Z6:AC6"/>
    <mergeCell ref="AD6:AE6"/>
    <mergeCell ref="AF6:AH6"/>
    <mergeCell ref="AJ11:AK11"/>
    <mergeCell ref="AH11:AI11"/>
    <mergeCell ref="AH10:AM10"/>
    <mergeCell ref="AF12:AF15"/>
    <mergeCell ref="AG12:AG15"/>
    <mergeCell ref="Z12:Z15"/>
    <mergeCell ref="AA12:AA15"/>
    <mergeCell ref="AB12:AB15"/>
    <mergeCell ref="AC12:AC15"/>
    <mergeCell ref="AD12:AD15"/>
    <mergeCell ref="AE12:AE15"/>
    <mergeCell ref="T12:T15"/>
    <mergeCell ref="U12:U15"/>
    <mergeCell ref="M12:M15"/>
    <mergeCell ref="A16:B16"/>
    <mergeCell ref="A12:B15"/>
    <mergeCell ref="C12:C15"/>
    <mergeCell ref="D12:D15"/>
    <mergeCell ref="H22:H25"/>
    <mergeCell ref="I22:I25"/>
    <mergeCell ref="R22:R25"/>
    <mergeCell ref="A17:B17"/>
    <mergeCell ref="A19:B19"/>
    <mergeCell ref="A20:B20"/>
    <mergeCell ref="A21:B21"/>
    <mergeCell ref="AH18:AI18"/>
    <mergeCell ref="AL12:AL15"/>
    <mergeCell ref="AM12:AM15"/>
    <mergeCell ref="AL17:AM17"/>
    <mergeCell ref="AL21:AM21"/>
    <mergeCell ref="A26:B26"/>
    <mergeCell ref="A27:B27"/>
    <mergeCell ref="AJ27:AK27"/>
    <mergeCell ref="AH22:AH25"/>
    <mergeCell ref="AI22:AI25"/>
    <mergeCell ref="AJ22:AJ25"/>
    <mergeCell ref="AK22:AK25"/>
    <mergeCell ref="AL22:AL25"/>
    <mergeCell ref="S22:S25"/>
    <mergeCell ref="T22:T25"/>
    <mergeCell ref="U22:U25"/>
    <mergeCell ref="J22:J25"/>
    <mergeCell ref="K22:K25"/>
    <mergeCell ref="L22:L25"/>
    <mergeCell ref="M22:M25"/>
    <mergeCell ref="N22:N25"/>
    <mergeCell ref="O22:O25"/>
    <mergeCell ref="AE18:AG18"/>
    <mergeCell ref="AJ18:AK18"/>
    <mergeCell ref="A30:B30"/>
    <mergeCell ref="AB22:AB25"/>
    <mergeCell ref="AC22:AC25"/>
    <mergeCell ref="AD22:AD25"/>
    <mergeCell ref="AE22:AE25"/>
    <mergeCell ref="AF22:AF25"/>
    <mergeCell ref="AG22:AG25"/>
    <mergeCell ref="V22:V25"/>
    <mergeCell ref="W22:W25"/>
    <mergeCell ref="X22:X25"/>
    <mergeCell ref="Y22:Y25"/>
    <mergeCell ref="Z22:Z25"/>
    <mergeCell ref="AA22:AA25"/>
    <mergeCell ref="P22:P25"/>
    <mergeCell ref="Q22:Q25"/>
    <mergeCell ref="A22:B25"/>
    <mergeCell ref="C22:C25"/>
    <mergeCell ref="D22:D25"/>
    <mergeCell ref="E22:E25"/>
    <mergeCell ref="F22:F25"/>
    <mergeCell ref="G22:G25"/>
    <mergeCell ref="AE28:AG28"/>
    <mergeCell ref="A31:B31"/>
    <mergeCell ref="A32:B32"/>
    <mergeCell ref="AJ32:AK32"/>
    <mergeCell ref="A33:B36"/>
    <mergeCell ref="C33:C36"/>
    <mergeCell ref="D33:D36"/>
    <mergeCell ref="E33:E36"/>
    <mergeCell ref="F33:X36"/>
    <mergeCell ref="AK33:AK36"/>
    <mergeCell ref="A37:B37"/>
    <mergeCell ref="A38:B38"/>
    <mergeCell ref="AJ38:AK38"/>
    <mergeCell ref="A41:B41"/>
    <mergeCell ref="AE33:AE36"/>
    <mergeCell ref="AF33:AF36"/>
    <mergeCell ref="AG33:AG36"/>
    <mergeCell ref="AH33:AH36"/>
    <mergeCell ref="AI33:AI36"/>
    <mergeCell ref="AJ33:AJ36"/>
    <mergeCell ref="Y33:Y36"/>
    <mergeCell ref="Z33:Z36"/>
    <mergeCell ref="AA33:AA36"/>
    <mergeCell ref="AB33:AB36"/>
    <mergeCell ref="AC33:AC36"/>
    <mergeCell ref="AD33:AD36"/>
    <mergeCell ref="AH39:AI39"/>
    <mergeCell ref="AH38:AI38"/>
    <mergeCell ref="A42:B42"/>
    <mergeCell ref="A43:B43"/>
    <mergeCell ref="AJ43:AK43"/>
    <mergeCell ref="A44:B47"/>
    <mergeCell ref="C44:C47"/>
    <mergeCell ref="D44:D47"/>
    <mergeCell ref="E44:E47"/>
    <mergeCell ref="F44:F47"/>
    <mergeCell ref="AJ44:AJ47"/>
    <mergeCell ref="AK44:AK47"/>
    <mergeCell ref="A48:B48"/>
    <mergeCell ref="A49:B49"/>
    <mergeCell ref="AJ49:AK49"/>
    <mergeCell ref="S44:S47"/>
    <mergeCell ref="AF44:AF47"/>
    <mergeCell ref="AG44:AG47"/>
    <mergeCell ref="AH44:AH47"/>
    <mergeCell ref="AI44:AI47"/>
    <mergeCell ref="M44:M47"/>
    <mergeCell ref="N44:N47"/>
    <mergeCell ref="O44:O47"/>
    <mergeCell ref="P44:P47"/>
    <mergeCell ref="Q44:Q47"/>
    <mergeCell ref="R44:R47"/>
    <mergeCell ref="G44:G47"/>
    <mergeCell ref="H44:H47"/>
    <mergeCell ref="I44:I47"/>
    <mergeCell ref="J44:J47"/>
    <mergeCell ref="K44:K47"/>
    <mergeCell ref="L44:L47"/>
    <mergeCell ref="AH49:AI49"/>
    <mergeCell ref="A55:B58"/>
    <mergeCell ref="C55:C58"/>
    <mergeCell ref="D55:D58"/>
    <mergeCell ref="E55:E58"/>
    <mergeCell ref="F55:F58"/>
    <mergeCell ref="G55:G58"/>
    <mergeCell ref="A52:B52"/>
    <mergeCell ref="A53:B53"/>
    <mergeCell ref="A54:B54"/>
    <mergeCell ref="N55:N58"/>
    <mergeCell ref="O55:O58"/>
    <mergeCell ref="P55:P58"/>
    <mergeCell ref="Q55:Q58"/>
    <mergeCell ref="R55:R58"/>
    <mergeCell ref="S55:S58"/>
    <mergeCell ref="H55:H58"/>
    <mergeCell ref="I55:I58"/>
    <mergeCell ref="J55:J58"/>
    <mergeCell ref="K55:K58"/>
    <mergeCell ref="L55:L58"/>
    <mergeCell ref="M55:M58"/>
    <mergeCell ref="A59:B59"/>
    <mergeCell ref="A60:B60"/>
    <mergeCell ref="AH60:AI60"/>
    <mergeCell ref="AJ60:AK60"/>
    <mergeCell ref="A63:B63"/>
    <mergeCell ref="A64:B64"/>
    <mergeCell ref="AF55:AF58"/>
    <mergeCell ref="AG55:AG58"/>
    <mergeCell ref="AH55:AH58"/>
    <mergeCell ref="AI55:AI58"/>
    <mergeCell ref="AJ55:AJ58"/>
    <mergeCell ref="AK55:AK58"/>
    <mergeCell ref="Z55:Z58"/>
    <mergeCell ref="AA55:AA58"/>
    <mergeCell ref="AB55:AB58"/>
    <mergeCell ref="AC55:AC58"/>
    <mergeCell ref="AD55:AD58"/>
    <mergeCell ref="AE55:AE58"/>
    <mergeCell ref="T55:T58"/>
    <mergeCell ref="U55:U58"/>
    <mergeCell ref="V55:V58"/>
    <mergeCell ref="W55:W58"/>
    <mergeCell ref="X55:X58"/>
    <mergeCell ref="Y55:Y58"/>
    <mergeCell ref="A65:B65"/>
    <mergeCell ref="AH65:AI65"/>
    <mergeCell ref="AJ65:AK65"/>
    <mergeCell ref="A66:B69"/>
    <mergeCell ref="C66:C69"/>
    <mergeCell ref="D66:D69"/>
    <mergeCell ref="E66:E69"/>
    <mergeCell ref="F66:F69"/>
    <mergeCell ref="G66:G69"/>
    <mergeCell ref="H66:H69"/>
    <mergeCell ref="Z66:Z69"/>
    <mergeCell ref="O66:O69"/>
    <mergeCell ref="P66:P69"/>
    <mergeCell ref="Q66:Q69"/>
    <mergeCell ref="R66:R69"/>
    <mergeCell ref="S66:S69"/>
    <mergeCell ref="T66:T69"/>
    <mergeCell ref="I66:I69"/>
    <mergeCell ref="J66:J69"/>
    <mergeCell ref="K66:K69"/>
    <mergeCell ref="L66:L69"/>
    <mergeCell ref="M66:M69"/>
    <mergeCell ref="N66:N69"/>
    <mergeCell ref="A71:B71"/>
    <mergeCell ref="AH71:AI71"/>
    <mergeCell ref="AJ71:AK71"/>
    <mergeCell ref="W44:AE47"/>
    <mergeCell ref="T44:T47"/>
    <mergeCell ref="U44:U47"/>
    <mergeCell ref="V44:V47"/>
    <mergeCell ref="AG66:AG69"/>
    <mergeCell ref="AH66:AH69"/>
    <mergeCell ref="AI66:AI69"/>
    <mergeCell ref="AJ66:AJ69"/>
    <mergeCell ref="AK66:AK69"/>
    <mergeCell ref="A70:B70"/>
    <mergeCell ref="AA66:AA69"/>
    <mergeCell ref="AB66:AB69"/>
    <mergeCell ref="AC66:AC69"/>
    <mergeCell ref="AD66:AD69"/>
    <mergeCell ref="AE66:AE69"/>
    <mergeCell ref="AF66:AF69"/>
    <mergeCell ref="U66:U69"/>
    <mergeCell ref="V66:V69"/>
    <mergeCell ref="W66:W69"/>
    <mergeCell ref="X66:X69"/>
    <mergeCell ref="Y66:Y69"/>
    <mergeCell ref="AE50:AG50"/>
    <mergeCell ref="AJ50:AK50"/>
    <mergeCell ref="AL49:AM49"/>
    <mergeCell ref="AH50:AI50"/>
    <mergeCell ref="AL71:AM71"/>
    <mergeCell ref="AE72:AG72"/>
    <mergeCell ref="AH72:AI72"/>
    <mergeCell ref="AJ72:AK72"/>
    <mergeCell ref="AL54:AM54"/>
    <mergeCell ref="AL55:AL58"/>
    <mergeCell ref="AM55:AM58"/>
    <mergeCell ref="AL60:AM60"/>
    <mergeCell ref="AE61:AG61"/>
    <mergeCell ref="AH61:AI61"/>
    <mergeCell ref="AJ61:AK61"/>
    <mergeCell ref="AL65:AM65"/>
    <mergeCell ref="AL66:AL69"/>
    <mergeCell ref="AM66:AM69"/>
  </mergeCells>
  <phoneticPr fontId="3"/>
  <conditionalFormatting sqref="C11:AG11 C12:R12 C32:AG32">
    <cfRule type="containsText" dxfId="45" priority="13" operator="containsText" text="土">
      <formula>NOT(ISERROR(SEARCH("土",C11)))</formula>
    </cfRule>
    <cfRule type="containsText" dxfId="44" priority="14" operator="containsText" text="日">
      <formula>NOT(ISERROR(SEARCH("日",C11)))</formula>
    </cfRule>
  </conditionalFormatting>
  <conditionalFormatting sqref="C21:AG21">
    <cfRule type="containsText" dxfId="43" priority="11" operator="containsText" text="土">
      <formula>NOT(ISERROR(SEARCH("土",C21)))</formula>
    </cfRule>
    <cfRule type="containsText" dxfId="42" priority="12" operator="containsText" text="日">
      <formula>NOT(ISERROR(SEARCH("日",C21)))</formula>
    </cfRule>
  </conditionalFormatting>
  <conditionalFormatting sqref="C43:AG43">
    <cfRule type="containsText" dxfId="41" priority="9" operator="containsText" text="土">
      <formula>NOT(ISERROR(SEARCH("土",C43)))</formula>
    </cfRule>
    <cfRule type="containsText" dxfId="40" priority="10" operator="containsText" text="日">
      <formula>NOT(ISERROR(SEARCH("日",C43)))</formula>
    </cfRule>
  </conditionalFormatting>
  <conditionalFormatting sqref="C54:AG54">
    <cfRule type="containsText" dxfId="39" priority="7" operator="containsText" text="土">
      <formula>NOT(ISERROR(SEARCH("土",C54)))</formula>
    </cfRule>
    <cfRule type="containsText" dxfId="38" priority="8" operator="containsText" text="日">
      <formula>NOT(ISERROR(SEARCH("日",C54)))</formula>
    </cfRule>
  </conditionalFormatting>
  <conditionalFormatting sqref="C65:AG65">
    <cfRule type="containsText" dxfId="37" priority="5" operator="containsText" text="土">
      <formula>NOT(ISERROR(SEARCH("土",C65)))</formula>
    </cfRule>
    <cfRule type="containsText" dxfId="36" priority="6" operator="containsText" text="日">
      <formula>NOT(ISERROR(SEARCH("日",C65)))</formula>
    </cfRule>
  </conditionalFormatting>
  <conditionalFormatting sqref="T12:AG12">
    <cfRule type="containsText" dxfId="35" priority="3" operator="containsText" text="土">
      <formula>NOT(ISERROR(SEARCH("土",T12)))</formula>
    </cfRule>
    <cfRule type="containsText" dxfId="34" priority="4" operator="containsText" text="日">
      <formula>NOT(ISERROR(SEARCH("日",T12)))</formula>
    </cfRule>
  </conditionalFormatting>
  <conditionalFormatting sqref="AI6:AK6">
    <cfRule type="containsText" dxfId="33" priority="1" operator="containsText" text="NG">
      <formula>NOT(ISERROR(SEARCH("NG",AI6)))</formula>
    </cfRule>
    <cfRule type="cellIs" dxfId="32" priority="2" operator="equal">
      <formula>"OK"</formula>
    </cfRule>
  </conditionalFormatting>
  <dataValidations count="1">
    <dataValidation type="list" allowBlank="1" showInputMessage="1" showErrorMessage="1" sqref="C37:AG38 C26:AG27 C16:AG17 C48:AG49 C59:AG60 C70:AG71" xr:uid="{7AAF8F0F-344C-49A9-9ADB-B596081AEC58}">
      <formula1>"外,　,－,休,雨,年,夏,工,中"</formula1>
    </dataValidation>
  </dataValidations>
  <pageMargins left="0.70866141732283472" right="0.39370078740157483" top="0.47244094488188981" bottom="0.47244094488188981" header="0" footer="0"/>
  <pageSetup paperSize="9" scale="57" orientation="portrait" r:id="rId1"/>
  <colBreaks count="1" manualBreakCount="1">
    <brk id="43" max="7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916B1-8F4C-44DE-8578-167092E22115}">
  <sheetPr>
    <tabColor rgb="FF92D050"/>
  </sheetPr>
  <dimension ref="A1:AR72"/>
  <sheetViews>
    <sheetView tabSelected="1" view="pageBreakPreview" zoomScale="55" zoomScaleNormal="85" zoomScaleSheetLayoutView="55" workbookViewId="0">
      <selection activeCell="AU8" sqref="AU8"/>
    </sheetView>
  </sheetViews>
  <sheetFormatPr defaultColWidth="3.375" defaultRowHeight="18" customHeight="1" x14ac:dyDescent="0.4"/>
  <cols>
    <col min="1" max="37" width="3.375" style="1"/>
    <col min="38" max="38" width="3.375" style="1" customWidth="1"/>
    <col min="39" max="40" width="3.375" style="1"/>
    <col min="41" max="43" width="3.375" style="1" customWidth="1"/>
    <col min="44" max="44" width="3.375" style="1"/>
    <col min="45" max="45" width="6.125" style="1" bestFit="1" customWidth="1"/>
    <col min="46" max="46" width="3.375" style="1" customWidth="1"/>
    <col min="47" max="47" width="8.875" style="1" customWidth="1"/>
    <col min="48" max="48" width="7.875" style="1" bestFit="1" customWidth="1"/>
    <col min="49" max="50" width="3.375" style="1"/>
    <col min="51" max="53" width="6.125" style="1" bestFit="1" customWidth="1"/>
    <col min="54" max="16384" width="3.375" style="1"/>
  </cols>
  <sheetData>
    <row r="1" spans="1:44" ht="18" customHeight="1" x14ac:dyDescent="0.4">
      <c r="A1" s="3" t="s">
        <v>24</v>
      </c>
    </row>
    <row r="2" spans="1:44" ht="9" customHeight="1" x14ac:dyDescent="0.4"/>
    <row r="3" spans="1:44" ht="18" customHeight="1" x14ac:dyDescent="0.4">
      <c r="A3" s="29" t="s">
        <v>45</v>
      </c>
      <c r="B3" s="29"/>
      <c r="C3" s="29"/>
      <c r="D3" s="29"/>
      <c r="E3" s="74" t="s">
        <v>64</v>
      </c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W3" s="29" t="s">
        <v>22</v>
      </c>
      <c r="X3" s="29"/>
      <c r="Y3" s="29"/>
      <c r="Z3" s="29"/>
      <c r="AA3" s="29"/>
      <c r="AB3" s="29"/>
      <c r="AC3" s="29" t="s">
        <v>21</v>
      </c>
      <c r="AD3" s="29"/>
      <c r="AE3" s="29"/>
      <c r="AF3" s="29" t="s">
        <v>17</v>
      </c>
      <c r="AG3" s="29"/>
      <c r="AH3" s="29"/>
      <c r="AI3" s="29" t="s">
        <v>20</v>
      </c>
      <c r="AJ3" s="29"/>
      <c r="AK3" s="29"/>
    </row>
    <row r="4" spans="1:44" ht="18" customHeight="1" x14ac:dyDescent="0.4">
      <c r="A4" s="29" t="s">
        <v>46</v>
      </c>
      <c r="B4" s="29"/>
      <c r="C4" s="29"/>
      <c r="D4" s="29"/>
      <c r="E4" s="66">
        <v>45931</v>
      </c>
      <c r="F4" s="67"/>
      <c r="G4" s="67"/>
      <c r="H4" s="67"/>
      <c r="I4" s="67"/>
      <c r="J4" s="77" t="s">
        <v>0</v>
      </c>
      <c r="K4" s="77"/>
      <c r="L4" s="67">
        <v>46112</v>
      </c>
      <c r="M4" s="67"/>
      <c r="N4" s="67"/>
      <c r="O4" s="67"/>
      <c r="P4" s="67"/>
      <c r="Q4" s="32" t="s">
        <v>1</v>
      </c>
      <c r="R4" s="63"/>
      <c r="W4" s="29"/>
      <c r="X4" s="29"/>
      <c r="Y4" s="29"/>
      <c r="Z4" s="29" t="s">
        <v>5</v>
      </c>
      <c r="AA4" s="29"/>
      <c r="AB4" s="29"/>
      <c r="AC4" s="29">
        <f>AH16+AH26+AH37+AH48+AH59+AH70</f>
        <v>143</v>
      </c>
      <c r="AD4" s="29"/>
      <c r="AE4" s="29"/>
      <c r="AF4" s="29">
        <f>AI16+AI26+AI37+AI48+AI59+AI70</f>
        <v>41</v>
      </c>
      <c r="AG4" s="29"/>
      <c r="AH4" s="29"/>
      <c r="AI4" s="30">
        <f>AF4/AC4</f>
        <v>0.28671328671328672</v>
      </c>
      <c r="AJ4" s="30"/>
      <c r="AK4" s="30"/>
    </row>
    <row r="5" spans="1:44" ht="18" customHeight="1" x14ac:dyDescent="0.4">
      <c r="A5" s="29" t="s">
        <v>48</v>
      </c>
      <c r="B5" s="29"/>
      <c r="C5" s="29"/>
      <c r="D5" s="29"/>
      <c r="E5" s="66">
        <v>45931</v>
      </c>
      <c r="F5" s="67"/>
      <c r="G5" s="67"/>
      <c r="H5" s="67"/>
      <c r="I5" s="67"/>
      <c r="J5" s="7"/>
      <c r="K5" s="7"/>
      <c r="L5" s="7"/>
      <c r="M5" s="7"/>
      <c r="N5" s="7"/>
      <c r="O5" s="7"/>
      <c r="P5" s="7"/>
      <c r="Q5" s="7"/>
      <c r="R5" s="8"/>
      <c r="W5" s="29"/>
      <c r="X5" s="29"/>
      <c r="Y5" s="29"/>
      <c r="Z5" s="29" t="s">
        <v>6</v>
      </c>
      <c r="AA5" s="29"/>
      <c r="AB5" s="29"/>
      <c r="AC5" s="29">
        <f>AJ16+AJ26+AJ37+AJ48+AJ59+AJ70</f>
        <v>151</v>
      </c>
      <c r="AD5" s="29"/>
      <c r="AE5" s="29"/>
      <c r="AF5" s="29">
        <f>AK16+AK26+AK37+AK48+AK59+AK70</f>
        <v>44</v>
      </c>
      <c r="AG5" s="29"/>
      <c r="AH5" s="29"/>
      <c r="AI5" s="30">
        <f>AF5/AC5</f>
        <v>0.29139072847682118</v>
      </c>
      <c r="AJ5" s="30"/>
      <c r="AK5" s="30"/>
    </row>
    <row r="6" spans="1:44" ht="18" customHeight="1" x14ac:dyDescent="0.4">
      <c r="A6" s="29" t="s">
        <v>50</v>
      </c>
      <c r="B6" s="29"/>
      <c r="C6" s="29"/>
      <c r="D6" s="29"/>
      <c r="E6" s="61">
        <v>46108</v>
      </c>
      <c r="F6" s="62"/>
      <c r="G6" s="62"/>
      <c r="H6" s="62"/>
      <c r="I6" s="62"/>
      <c r="J6" s="9"/>
      <c r="K6" s="9"/>
      <c r="L6" s="9"/>
      <c r="M6" s="9"/>
      <c r="N6" s="9"/>
      <c r="O6" s="9"/>
      <c r="P6" s="9"/>
      <c r="Q6" s="9"/>
      <c r="R6" s="10"/>
      <c r="W6" s="28" t="s">
        <v>59</v>
      </c>
      <c r="X6" s="28"/>
      <c r="Y6" s="28"/>
      <c r="Z6" s="29"/>
      <c r="AA6" s="29"/>
      <c r="AB6" s="29"/>
      <c r="AC6" s="31"/>
      <c r="AD6" s="63" t="s">
        <v>20</v>
      </c>
      <c r="AE6" s="31"/>
      <c r="AF6" s="64">
        <f>ROUNDDOWN(8/28,3)</f>
        <v>0.28499999999999998</v>
      </c>
      <c r="AG6" s="65"/>
      <c r="AH6" s="65"/>
      <c r="AI6" s="29" t="str">
        <f>IF(AI5&gt;=AF6,"OK","NG")</f>
        <v>OK</v>
      </c>
      <c r="AJ6" s="29"/>
      <c r="AK6" s="29"/>
    </row>
    <row r="9" spans="1:44" ht="18" customHeight="1" x14ac:dyDescent="0.4">
      <c r="A9" s="54">
        <f>MONTH(E4)</f>
        <v>10</v>
      </c>
      <c r="B9" s="54"/>
    </row>
    <row r="10" spans="1:44" ht="18" customHeight="1" x14ac:dyDescent="0.4">
      <c r="A10" s="29" t="s">
        <v>3</v>
      </c>
      <c r="B10" s="29"/>
      <c r="C10" s="20">
        <v>1</v>
      </c>
      <c r="D10" s="20">
        <v>2</v>
      </c>
      <c r="E10" s="20">
        <v>3</v>
      </c>
      <c r="F10" s="20">
        <v>4</v>
      </c>
      <c r="G10" s="20">
        <v>5</v>
      </c>
      <c r="H10" s="20">
        <v>6</v>
      </c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20">
        <v>12</v>
      </c>
      <c r="O10" s="20">
        <v>13</v>
      </c>
      <c r="P10" s="20">
        <v>14</v>
      </c>
      <c r="Q10" s="20">
        <v>15</v>
      </c>
      <c r="R10" s="20">
        <v>16</v>
      </c>
      <c r="S10" s="20">
        <v>17</v>
      </c>
      <c r="T10" s="20">
        <v>18</v>
      </c>
      <c r="U10" s="20">
        <v>19</v>
      </c>
      <c r="V10" s="20">
        <v>20</v>
      </c>
      <c r="W10" s="20">
        <v>21</v>
      </c>
      <c r="X10" s="20">
        <v>22</v>
      </c>
      <c r="Y10" s="20">
        <v>23</v>
      </c>
      <c r="Z10" s="20">
        <v>24</v>
      </c>
      <c r="AA10" s="20">
        <v>25</v>
      </c>
      <c r="AB10" s="20">
        <v>26</v>
      </c>
      <c r="AC10" s="20">
        <v>27</v>
      </c>
      <c r="AD10" s="20">
        <v>28</v>
      </c>
      <c r="AE10" s="20">
        <v>29</v>
      </c>
      <c r="AF10" s="20">
        <v>30</v>
      </c>
      <c r="AG10" s="20">
        <v>31</v>
      </c>
      <c r="AH10" s="31"/>
      <c r="AI10" s="32"/>
      <c r="AJ10" s="32"/>
      <c r="AK10" s="32"/>
      <c r="AL10" s="32"/>
      <c r="AM10" s="63"/>
      <c r="AN10" s="31" t="s">
        <v>5</v>
      </c>
      <c r="AO10" s="32"/>
      <c r="AP10" s="31" t="s">
        <v>6</v>
      </c>
      <c r="AQ10" s="63"/>
      <c r="AR10" s="6"/>
    </row>
    <row r="11" spans="1:44" ht="18" customHeight="1" x14ac:dyDescent="0.4">
      <c r="A11" s="29" t="s">
        <v>4</v>
      </c>
      <c r="B11" s="29"/>
      <c r="C11" s="20" t="s">
        <v>65</v>
      </c>
      <c r="D11" s="20" t="s">
        <v>66</v>
      </c>
      <c r="E11" s="20" t="s">
        <v>19</v>
      </c>
      <c r="F11" s="20" t="s">
        <v>67</v>
      </c>
      <c r="G11" s="20" t="s">
        <v>7</v>
      </c>
      <c r="H11" s="20" t="s">
        <v>8</v>
      </c>
      <c r="I11" s="20" t="s">
        <v>9</v>
      </c>
      <c r="J11" s="20" t="s">
        <v>11</v>
      </c>
      <c r="K11" s="20" t="s">
        <v>12</v>
      </c>
      <c r="L11" s="20" t="s">
        <v>13</v>
      </c>
      <c r="M11" s="20" t="s">
        <v>14</v>
      </c>
      <c r="N11" s="20" t="s">
        <v>2</v>
      </c>
      <c r="O11" s="20" t="s">
        <v>8</v>
      </c>
      <c r="P11" s="20" t="s">
        <v>9</v>
      </c>
      <c r="Q11" s="20" t="s">
        <v>11</v>
      </c>
      <c r="R11" s="20" t="s">
        <v>12</v>
      </c>
      <c r="S11" s="20" t="s">
        <v>13</v>
      </c>
      <c r="T11" s="20" t="s">
        <v>14</v>
      </c>
      <c r="U11" s="20" t="s">
        <v>2</v>
      </c>
      <c r="V11" s="20" t="s">
        <v>8</v>
      </c>
      <c r="W11" s="20" t="s">
        <v>9</v>
      </c>
      <c r="X11" s="20" t="s">
        <v>11</v>
      </c>
      <c r="Y11" s="20" t="s">
        <v>12</v>
      </c>
      <c r="Z11" s="20" t="s">
        <v>13</v>
      </c>
      <c r="AA11" s="20" t="s">
        <v>14</v>
      </c>
      <c r="AB11" s="20" t="s">
        <v>2</v>
      </c>
      <c r="AC11" s="20" t="s">
        <v>8</v>
      </c>
      <c r="AD11" s="20" t="s">
        <v>9</v>
      </c>
      <c r="AE11" s="20" t="s">
        <v>11</v>
      </c>
      <c r="AF11" s="20" t="s">
        <v>12</v>
      </c>
      <c r="AG11" s="20" t="s">
        <v>13</v>
      </c>
      <c r="AH11" s="31" t="s">
        <v>5</v>
      </c>
      <c r="AI11" s="32"/>
      <c r="AJ11" s="29" t="s">
        <v>54</v>
      </c>
      <c r="AK11" s="29"/>
      <c r="AL11" s="29" t="s">
        <v>56</v>
      </c>
      <c r="AM11" s="29"/>
      <c r="AN11" s="68" t="s">
        <v>60</v>
      </c>
      <c r="AO11" s="71" t="s">
        <v>61</v>
      </c>
      <c r="AP11" s="68" t="s">
        <v>60</v>
      </c>
      <c r="AQ11" s="71" t="s">
        <v>61</v>
      </c>
      <c r="AR11" s="6"/>
    </row>
    <row r="12" spans="1:44" ht="15.75" customHeight="1" x14ac:dyDescent="0.4">
      <c r="A12" s="48" t="s">
        <v>36</v>
      </c>
      <c r="B12" s="49"/>
      <c r="C12" s="42" t="s">
        <v>71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 t="s">
        <v>40</v>
      </c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 t="s">
        <v>27</v>
      </c>
      <c r="AA12" s="42"/>
      <c r="AB12" s="42"/>
      <c r="AC12" s="42" t="s">
        <v>37</v>
      </c>
      <c r="AD12" s="42"/>
      <c r="AE12" s="42"/>
      <c r="AF12" s="42"/>
      <c r="AG12" s="42"/>
      <c r="AH12" s="45" t="s">
        <v>16</v>
      </c>
      <c r="AI12" s="45" t="s">
        <v>17</v>
      </c>
      <c r="AJ12" s="45" t="s">
        <v>16</v>
      </c>
      <c r="AK12" s="45" t="s">
        <v>17</v>
      </c>
      <c r="AL12" s="33" t="s">
        <v>57</v>
      </c>
      <c r="AM12" s="33" t="s">
        <v>53</v>
      </c>
      <c r="AN12" s="69"/>
      <c r="AO12" s="72"/>
      <c r="AP12" s="69"/>
      <c r="AQ12" s="72"/>
      <c r="AR12" s="17"/>
    </row>
    <row r="13" spans="1:44" ht="15.75" customHeight="1" x14ac:dyDescent="0.4">
      <c r="A13" s="50"/>
      <c r="B13" s="51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6"/>
      <c r="AI13" s="46"/>
      <c r="AJ13" s="46"/>
      <c r="AK13" s="46"/>
      <c r="AL13" s="33"/>
      <c r="AM13" s="33"/>
      <c r="AN13" s="69"/>
      <c r="AO13" s="72"/>
      <c r="AP13" s="69"/>
      <c r="AQ13" s="72"/>
      <c r="AR13" s="17"/>
    </row>
    <row r="14" spans="1:44" ht="15.75" customHeight="1" x14ac:dyDescent="0.4">
      <c r="A14" s="50"/>
      <c r="B14" s="51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6"/>
      <c r="AI14" s="46"/>
      <c r="AJ14" s="46"/>
      <c r="AK14" s="46"/>
      <c r="AL14" s="33"/>
      <c r="AM14" s="33"/>
      <c r="AN14" s="69"/>
      <c r="AO14" s="72"/>
      <c r="AP14" s="69"/>
      <c r="AQ14" s="72"/>
      <c r="AR14" s="17"/>
    </row>
    <row r="15" spans="1:44" ht="15.75" customHeight="1" x14ac:dyDescent="0.4">
      <c r="A15" s="52"/>
      <c r="B15" s="5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7"/>
      <c r="AI15" s="47"/>
      <c r="AJ15" s="47"/>
      <c r="AK15" s="47"/>
      <c r="AL15" s="33"/>
      <c r="AM15" s="33"/>
      <c r="AN15" s="69"/>
      <c r="AO15" s="72"/>
      <c r="AP15" s="69"/>
      <c r="AQ15" s="72"/>
      <c r="AR15" s="17"/>
    </row>
    <row r="16" spans="1:44" ht="18" customHeight="1" x14ac:dyDescent="0.4">
      <c r="A16" s="29" t="s">
        <v>5</v>
      </c>
      <c r="B16" s="29"/>
      <c r="C16" s="20"/>
      <c r="D16" s="20"/>
      <c r="E16" s="20"/>
      <c r="F16" s="20" t="s">
        <v>25</v>
      </c>
      <c r="G16" s="20"/>
      <c r="H16" s="20"/>
      <c r="I16" s="20"/>
      <c r="J16" s="20"/>
      <c r="K16" s="20"/>
      <c r="L16" s="20"/>
      <c r="M16" s="20"/>
      <c r="N16" s="20" t="s">
        <v>26</v>
      </c>
      <c r="O16" s="20" t="s">
        <v>25</v>
      </c>
      <c r="P16" s="20" t="s">
        <v>26</v>
      </c>
      <c r="Q16" s="20" t="s">
        <v>25</v>
      </c>
      <c r="R16" s="20" t="s">
        <v>25</v>
      </c>
      <c r="S16" s="20"/>
      <c r="T16" s="20" t="s">
        <v>25</v>
      </c>
      <c r="U16" s="20"/>
      <c r="V16" s="20"/>
      <c r="W16" s="20"/>
      <c r="X16" s="20" t="s">
        <v>25</v>
      </c>
      <c r="Y16" s="20" t="s">
        <v>25</v>
      </c>
      <c r="Z16" s="20"/>
      <c r="AA16" s="20"/>
      <c r="AB16" s="20"/>
      <c r="AC16" s="20"/>
      <c r="AD16" s="20"/>
      <c r="AE16" s="20" t="s">
        <v>25</v>
      </c>
      <c r="AF16" s="20" t="s">
        <v>25</v>
      </c>
      <c r="AG16" s="20"/>
      <c r="AH16" s="2">
        <f>COUNTA(C11:AG11)-COUNTIF(C16:AG16,"外")-COUNTIF(C16:AG16,"年")-COUNTIF(C16:AG16,"夏")-COUNTIF(C16:AG16,"工")-COUNTIF(C16:AG16,"中")-COUNTIF(C16:AG16,"－")</f>
        <v>31</v>
      </c>
      <c r="AI16" s="2">
        <f>COUNTIF(C16:AG16,"休")</f>
        <v>9</v>
      </c>
      <c r="AJ16" s="2">
        <f>COUNTA(C11:AG11)-COUNTIF(C17:AG17,"外")-COUNTIF(C17:AG17,"年")-COUNTIF(C17:AG17,"夏")-COUNTIF(C17:AG17,"工")-COUNTIF(C17:AG17,"中")-COUNTIF(C17:AG17,"－")</f>
        <v>31</v>
      </c>
      <c r="AK16" s="2">
        <f>COUNTIF(C17:AG17,"休")+COUNTIF(C17:AG17,"雨")+COUNTIF(C17:AG17,"振")</f>
        <v>8</v>
      </c>
      <c r="AL16" s="2">
        <f>+COUNTA(C11:AG11)</f>
        <v>31</v>
      </c>
      <c r="AM16" s="2">
        <f>+COUNTIF(C11:AG11,"土")+COUNTIF(C11:AG11,"日")</f>
        <v>8</v>
      </c>
      <c r="AN16" s="70"/>
      <c r="AO16" s="73"/>
      <c r="AP16" s="70"/>
      <c r="AQ16" s="73"/>
      <c r="AR16" s="18"/>
    </row>
    <row r="17" spans="1:44" ht="18" customHeight="1" x14ac:dyDescent="0.4">
      <c r="A17" s="29" t="s">
        <v>6</v>
      </c>
      <c r="B17" s="29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 t="s">
        <v>26</v>
      </c>
      <c r="P17" s="20" t="s">
        <v>26</v>
      </c>
      <c r="Q17" s="20"/>
      <c r="R17" s="20"/>
      <c r="S17" s="20" t="s">
        <v>25</v>
      </c>
      <c r="T17" s="20" t="s">
        <v>25</v>
      </c>
      <c r="U17" s="20"/>
      <c r="V17" s="20"/>
      <c r="W17" s="20"/>
      <c r="X17" s="20" t="s">
        <v>25</v>
      </c>
      <c r="Y17" s="20" t="s">
        <v>25</v>
      </c>
      <c r="Z17" s="20"/>
      <c r="AA17" s="20" t="s">
        <v>25</v>
      </c>
      <c r="AB17" s="20"/>
      <c r="AC17" s="20" t="s">
        <v>29</v>
      </c>
      <c r="AD17" s="20"/>
      <c r="AE17" s="20" t="s">
        <v>25</v>
      </c>
      <c r="AF17" s="20" t="s">
        <v>25</v>
      </c>
      <c r="AG17" s="20"/>
      <c r="AH17" s="34">
        <f>IF(AH16=0,"",+AI16/AH16)</f>
        <v>0.29032258064516131</v>
      </c>
      <c r="AI17" s="35"/>
      <c r="AJ17" s="30">
        <f>IF(AJ16=0,"",+AK16/AJ16)</f>
        <v>0.25806451612903225</v>
      </c>
      <c r="AK17" s="30"/>
      <c r="AL17" s="30">
        <f>+AM16/AL16</f>
        <v>0.25806451612903225</v>
      </c>
      <c r="AM17" s="30"/>
      <c r="AN17" s="2">
        <f>COUNTIF(C11:AG11,"土")-COUNTIFS(C11:AG11,"土",C16:AG16,"外")-COUNTIFS(C11:AG11,"土",C16:AG16,"－")-COUNTIFS(C11:AG11,"土",C16:AG16,"夏")-COUNTIFS(C11:AG11,"土",C16:AG16,"年")-COUNTIFS(C11:AG11,"土",C16:AG16,"工")-COUNTIFS(C11:AG11,"土",C16:AG16,"中")+COUNTIF(C11:AG11,"日")-COUNTIFS(C11:AG11,"日",C16:AG16,"外")-COUNTIFS(C11:AG11,"日",C16:AG16,"－")-COUNTIFS(C11:AG11,"日",C16:AG16,"夏")-COUNTIFS(C11:AG11,"日",C16:AG16,"年")-COUNTIFS(C11:AG11,"日",C16:AG16,"工")-COUNTIFS(C11:AG11,"日",C16:AG16,"中")</f>
        <v>8</v>
      </c>
      <c r="AO17" s="21" t="str">
        <f>+IF(OR(COUNTIF(C16:AG16,"外")&gt;0,COUNTIF(C16:AG16,"夏")&gt;0,COUNTIF(C16:AG16,"年")&gt;0,COUNTIF(C16:AG16,"工")&gt;0,COUNTIF(C16:AG16,"中")&gt;0,COUNTIF(C16:AG16,"－")&gt;0),"○","")</f>
        <v/>
      </c>
      <c r="AP17" s="24">
        <f>COUNTIF(C11:AG11,"土")-COUNTIFS(C11:AG11,"土",C17:AG17,"外")-COUNTIFS(C11:AG11,"土",C17:AG17,"－")-COUNTIFS(C11:AG11,"土",C17:AG17,"夏")-COUNTIFS(C11:AG11,"土",C17:AG17,"年")-COUNTIFS(C11:AG11,"土",C17:AG17,"工")-COUNTIFS(C11:AG11,"土",C17:AG17,"中")+COUNTIF(C11:AG11,"日")-COUNTIFS(C11:AG11,"日",C17:AG17,"外")-COUNTIFS(C11:AG11,"日",C17:AG17,"－")-COUNTIFS(C11:AG11,"日",C17:AG17,"夏")-COUNTIFS(C11:AG11,"日",C17:AG17,"年")-COUNTIFS(C11:AG11,"日",C17:AG17,"工")-COUNTIFS(C11:AG11,"日",C17:AG17,"中")</f>
        <v>8</v>
      </c>
      <c r="AQ17" s="21" t="str">
        <f>+IF(OR(COUNTIF(C17:AG17,"外")&gt;0,COUNTIF(C17:AG17,"夏")&gt;0,COUNTIF(C17:AG17,"年")&gt;0,COUNTIF(C17:AG17,"工")&gt;0,COUNTIF(C17:AG17,"中")&gt;0,COUNTIF(C17:AG17,"－")&gt;0),"○","")</f>
        <v/>
      </c>
      <c r="AR17" s="19"/>
    </row>
    <row r="18" spans="1:44" ht="17.25" customHeight="1" x14ac:dyDescent="0.4"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11"/>
      <c r="AE18" s="28" t="s">
        <v>55</v>
      </c>
      <c r="AF18" s="28"/>
      <c r="AG18" s="28"/>
      <c r="AH18" s="31" t="str">
        <f>+IF(AO17="○",IF(AI16&gt;=AN17,"OK","NG"),IF(AL17&gt;=0.285,IF(AH17&gt;=0.285,"OK","NG"),IF(AI16&gt;=AM16,"OK","NG")))</f>
        <v>OK</v>
      </c>
      <c r="AI18" s="32"/>
      <c r="AJ18" s="29" t="str">
        <f>+IF(AQ17="○",IF(AK16&gt;=AP17,"OK","NG"),IF(AL17&gt;=0.285,IF(AJ17&gt;=0.285,"OK","NG"),IF(AK16&gt;=AM16,"OK","NG")))</f>
        <v>OK</v>
      </c>
      <c r="AK18" s="29"/>
      <c r="AL18" s="6"/>
      <c r="AM18" s="6"/>
      <c r="AN18" s="6"/>
      <c r="AO18" s="6"/>
      <c r="AP18" s="6"/>
      <c r="AQ18" s="6"/>
      <c r="AR18" s="6"/>
    </row>
    <row r="19" spans="1:44" ht="18" customHeight="1" x14ac:dyDescent="0.4">
      <c r="A19" s="54">
        <f>MOD(A9,12)+1</f>
        <v>11</v>
      </c>
      <c r="B19" s="54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1:44" ht="18" customHeight="1" x14ac:dyDescent="0.4">
      <c r="A20" s="29" t="s">
        <v>3</v>
      </c>
      <c r="B20" s="29"/>
      <c r="C20" s="20">
        <v>1</v>
      </c>
      <c r="D20" s="20">
        <v>2</v>
      </c>
      <c r="E20" s="20">
        <v>3</v>
      </c>
      <c r="F20" s="20">
        <v>4</v>
      </c>
      <c r="G20" s="20">
        <v>5</v>
      </c>
      <c r="H20" s="20">
        <v>6</v>
      </c>
      <c r="I20" s="20">
        <v>7</v>
      </c>
      <c r="J20" s="20">
        <v>8</v>
      </c>
      <c r="K20" s="20">
        <v>9</v>
      </c>
      <c r="L20" s="20">
        <v>10</v>
      </c>
      <c r="M20" s="20">
        <v>11</v>
      </c>
      <c r="N20" s="20">
        <v>12</v>
      </c>
      <c r="O20" s="20">
        <v>13</v>
      </c>
      <c r="P20" s="20">
        <v>14</v>
      </c>
      <c r="Q20" s="20">
        <v>15</v>
      </c>
      <c r="R20" s="20">
        <v>16</v>
      </c>
      <c r="S20" s="20">
        <v>17</v>
      </c>
      <c r="T20" s="20">
        <v>18</v>
      </c>
      <c r="U20" s="20">
        <v>19</v>
      </c>
      <c r="V20" s="20">
        <v>20</v>
      </c>
      <c r="W20" s="20">
        <v>21</v>
      </c>
      <c r="X20" s="20">
        <v>22</v>
      </c>
      <c r="Y20" s="20">
        <v>23</v>
      </c>
      <c r="Z20" s="20">
        <v>24</v>
      </c>
      <c r="AA20" s="20">
        <v>25</v>
      </c>
      <c r="AB20" s="20">
        <v>26</v>
      </c>
      <c r="AC20" s="20">
        <v>27</v>
      </c>
      <c r="AD20" s="20">
        <v>28</v>
      </c>
      <c r="AE20" s="20">
        <v>29</v>
      </c>
      <c r="AF20" s="20">
        <v>30</v>
      </c>
      <c r="AG20" s="20"/>
      <c r="AH20" s="31"/>
      <c r="AI20" s="32"/>
      <c r="AJ20" s="32"/>
      <c r="AK20" s="32"/>
      <c r="AL20" s="32"/>
      <c r="AM20" s="63"/>
      <c r="AN20" s="31" t="s">
        <v>5</v>
      </c>
      <c r="AO20" s="32"/>
      <c r="AP20" s="31" t="s">
        <v>6</v>
      </c>
      <c r="AQ20" s="63"/>
      <c r="AR20" s="6"/>
    </row>
    <row r="21" spans="1:44" ht="18" customHeight="1" x14ac:dyDescent="0.4">
      <c r="A21" s="29" t="s">
        <v>4</v>
      </c>
      <c r="B21" s="29"/>
      <c r="C21" s="20" t="s">
        <v>14</v>
      </c>
      <c r="D21" s="20" t="s">
        <v>2</v>
      </c>
      <c r="E21" s="20" t="s">
        <v>8</v>
      </c>
      <c r="F21" s="20" t="s">
        <v>9</v>
      </c>
      <c r="G21" s="20" t="s">
        <v>11</v>
      </c>
      <c r="H21" s="20" t="s">
        <v>12</v>
      </c>
      <c r="I21" s="20" t="s">
        <v>13</v>
      </c>
      <c r="J21" s="20" t="s">
        <v>14</v>
      </c>
      <c r="K21" s="20" t="s">
        <v>2</v>
      </c>
      <c r="L21" s="20" t="s">
        <v>8</v>
      </c>
      <c r="M21" s="20" t="s">
        <v>9</v>
      </c>
      <c r="N21" s="20" t="s">
        <v>11</v>
      </c>
      <c r="O21" s="20" t="s">
        <v>12</v>
      </c>
      <c r="P21" s="20" t="s">
        <v>13</v>
      </c>
      <c r="Q21" s="20" t="s">
        <v>14</v>
      </c>
      <c r="R21" s="20" t="s">
        <v>2</v>
      </c>
      <c r="S21" s="20" t="s">
        <v>8</v>
      </c>
      <c r="T21" s="20" t="s">
        <v>9</v>
      </c>
      <c r="U21" s="20" t="s">
        <v>11</v>
      </c>
      <c r="V21" s="20" t="s">
        <v>12</v>
      </c>
      <c r="W21" s="20" t="s">
        <v>13</v>
      </c>
      <c r="X21" s="20" t="s">
        <v>14</v>
      </c>
      <c r="Y21" s="20" t="s">
        <v>2</v>
      </c>
      <c r="Z21" s="20" t="s">
        <v>8</v>
      </c>
      <c r="AA21" s="20" t="s">
        <v>9</v>
      </c>
      <c r="AB21" s="20" t="s">
        <v>11</v>
      </c>
      <c r="AC21" s="20" t="s">
        <v>12</v>
      </c>
      <c r="AD21" s="20" t="s">
        <v>13</v>
      </c>
      <c r="AE21" s="20" t="s">
        <v>14</v>
      </c>
      <c r="AF21" s="20" t="s">
        <v>2</v>
      </c>
      <c r="AG21" s="20"/>
      <c r="AH21" s="31" t="s">
        <v>5</v>
      </c>
      <c r="AI21" s="32"/>
      <c r="AJ21" s="29" t="s">
        <v>54</v>
      </c>
      <c r="AK21" s="29"/>
      <c r="AL21" s="29" t="s">
        <v>56</v>
      </c>
      <c r="AM21" s="29"/>
      <c r="AN21" s="68" t="s">
        <v>60</v>
      </c>
      <c r="AO21" s="71" t="s">
        <v>61</v>
      </c>
      <c r="AP21" s="68" t="s">
        <v>60</v>
      </c>
      <c r="AQ21" s="71" t="s">
        <v>61</v>
      </c>
      <c r="AR21" s="6"/>
    </row>
    <row r="22" spans="1:44" ht="15.75" customHeight="1" x14ac:dyDescent="0.4">
      <c r="A22" s="48" t="s">
        <v>36</v>
      </c>
      <c r="B22" s="49"/>
      <c r="C22" s="42"/>
      <c r="D22" s="42"/>
      <c r="E22" s="42" t="s">
        <v>41</v>
      </c>
      <c r="F22" s="42"/>
      <c r="G22" s="42" t="s">
        <v>37</v>
      </c>
      <c r="H22" s="42"/>
      <c r="I22" s="42"/>
      <c r="J22" s="42"/>
      <c r="K22" s="42"/>
      <c r="L22" s="58" t="s">
        <v>70</v>
      </c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7"/>
      <c r="Y22" s="42" t="s">
        <v>68</v>
      </c>
      <c r="Z22" s="42" t="s">
        <v>69</v>
      </c>
      <c r="AA22" s="42"/>
      <c r="AB22" s="42"/>
      <c r="AC22" s="42"/>
      <c r="AD22" s="42"/>
      <c r="AE22" s="42"/>
      <c r="AF22" s="42"/>
      <c r="AG22" s="42"/>
      <c r="AH22" s="45" t="s">
        <v>16</v>
      </c>
      <c r="AI22" s="45" t="s">
        <v>17</v>
      </c>
      <c r="AJ22" s="45" t="s">
        <v>16</v>
      </c>
      <c r="AK22" s="45" t="s">
        <v>17</v>
      </c>
      <c r="AL22" s="33" t="s">
        <v>57</v>
      </c>
      <c r="AM22" s="33" t="s">
        <v>53</v>
      </c>
      <c r="AN22" s="69"/>
      <c r="AO22" s="72"/>
      <c r="AP22" s="69"/>
      <c r="AQ22" s="72"/>
      <c r="AR22" s="17"/>
    </row>
    <row r="23" spans="1:44" ht="15.75" customHeight="1" x14ac:dyDescent="0.4">
      <c r="A23" s="50"/>
      <c r="B23" s="51"/>
      <c r="C23" s="43"/>
      <c r="D23" s="43"/>
      <c r="E23" s="43"/>
      <c r="F23" s="43"/>
      <c r="G23" s="43"/>
      <c r="H23" s="43"/>
      <c r="I23" s="43"/>
      <c r="J23" s="43"/>
      <c r="K23" s="43"/>
      <c r="L23" s="59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9"/>
      <c r="Y23" s="43"/>
      <c r="Z23" s="43"/>
      <c r="AA23" s="43"/>
      <c r="AB23" s="43"/>
      <c r="AC23" s="43"/>
      <c r="AD23" s="43"/>
      <c r="AE23" s="43"/>
      <c r="AF23" s="43"/>
      <c r="AG23" s="43"/>
      <c r="AH23" s="46"/>
      <c r="AI23" s="46"/>
      <c r="AJ23" s="46"/>
      <c r="AK23" s="46"/>
      <c r="AL23" s="33"/>
      <c r="AM23" s="33"/>
      <c r="AN23" s="69"/>
      <c r="AO23" s="72"/>
      <c r="AP23" s="69"/>
      <c r="AQ23" s="72"/>
      <c r="AR23" s="17"/>
    </row>
    <row r="24" spans="1:44" ht="15.75" customHeight="1" x14ac:dyDescent="0.4">
      <c r="A24" s="50"/>
      <c r="B24" s="51"/>
      <c r="C24" s="43"/>
      <c r="D24" s="43"/>
      <c r="E24" s="43"/>
      <c r="F24" s="43"/>
      <c r="G24" s="43"/>
      <c r="H24" s="43"/>
      <c r="I24" s="43"/>
      <c r="J24" s="43"/>
      <c r="K24" s="43"/>
      <c r="L24" s="59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9"/>
      <c r="Y24" s="43"/>
      <c r="Z24" s="43"/>
      <c r="AA24" s="43"/>
      <c r="AB24" s="43"/>
      <c r="AC24" s="43"/>
      <c r="AD24" s="43"/>
      <c r="AE24" s="43"/>
      <c r="AF24" s="43"/>
      <c r="AG24" s="43"/>
      <c r="AH24" s="46"/>
      <c r="AI24" s="46"/>
      <c r="AJ24" s="46"/>
      <c r="AK24" s="46"/>
      <c r="AL24" s="33"/>
      <c r="AM24" s="33"/>
      <c r="AN24" s="69"/>
      <c r="AO24" s="72"/>
      <c r="AP24" s="69"/>
      <c r="AQ24" s="72"/>
      <c r="AR24" s="17"/>
    </row>
    <row r="25" spans="1:44" ht="15.75" customHeight="1" x14ac:dyDescent="0.4">
      <c r="A25" s="52"/>
      <c r="B25" s="53"/>
      <c r="C25" s="44"/>
      <c r="D25" s="44"/>
      <c r="E25" s="44"/>
      <c r="F25" s="44"/>
      <c r="G25" s="44"/>
      <c r="H25" s="44"/>
      <c r="I25" s="44"/>
      <c r="J25" s="44"/>
      <c r="K25" s="44"/>
      <c r="L25" s="6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1"/>
      <c r="Y25" s="44"/>
      <c r="Z25" s="44"/>
      <c r="AA25" s="44"/>
      <c r="AB25" s="44"/>
      <c r="AC25" s="44"/>
      <c r="AD25" s="44"/>
      <c r="AE25" s="44"/>
      <c r="AF25" s="44"/>
      <c r="AG25" s="44"/>
      <c r="AH25" s="47"/>
      <c r="AI25" s="47"/>
      <c r="AJ25" s="47"/>
      <c r="AK25" s="47"/>
      <c r="AL25" s="33"/>
      <c r="AM25" s="33"/>
      <c r="AN25" s="69"/>
      <c r="AO25" s="72"/>
      <c r="AP25" s="69"/>
      <c r="AQ25" s="72"/>
      <c r="AR25" s="17"/>
    </row>
    <row r="26" spans="1:44" ht="18" customHeight="1" x14ac:dyDescent="0.4">
      <c r="A26" s="29" t="s">
        <v>5</v>
      </c>
      <c r="B26" s="29"/>
      <c r="C26" s="20" t="s">
        <v>25</v>
      </c>
      <c r="D26" s="20" t="s">
        <v>25</v>
      </c>
      <c r="E26" s="20"/>
      <c r="F26" s="20"/>
      <c r="G26" s="20"/>
      <c r="H26" s="20"/>
      <c r="I26" s="20"/>
      <c r="J26" s="20" t="s">
        <v>25</v>
      </c>
      <c r="K26" s="20" t="s">
        <v>25</v>
      </c>
      <c r="L26" s="20"/>
      <c r="M26" s="20"/>
      <c r="N26" s="20"/>
      <c r="O26" s="20"/>
      <c r="P26" s="20"/>
      <c r="Q26" s="20" t="s">
        <v>25</v>
      </c>
      <c r="R26" s="20" t="s">
        <v>25</v>
      </c>
      <c r="S26" s="20"/>
      <c r="T26" s="20"/>
      <c r="U26" s="20"/>
      <c r="V26" s="20"/>
      <c r="W26" s="20"/>
      <c r="X26" s="20"/>
      <c r="Y26" s="20" t="s">
        <v>25</v>
      </c>
      <c r="Z26" s="20" t="s">
        <v>25</v>
      </c>
      <c r="AA26" s="20"/>
      <c r="AB26" s="20"/>
      <c r="AC26" s="20"/>
      <c r="AD26" s="20"/>
      <c r="AE26" s="20"/>
      <c r="AF26" s="20" t="s">
        <v>25</v>
      </c>
      <c r="AG26" s="20" t="s">
        <v>26</v>
      </c>
      <c r="AH26" s="2">
        <f>COUNTA(C21:AG21)-COUNTIF(C26:AG26,"外")-COUNTIF(C26:AG26,"年")-COUNTIF(C26:AG26,"夏")-COUNTIF(C26:AG26,"工")-COUNTIF(C26:AG26,"中")-COUNTIF(C26:AG26,"－")</f>
        <v>30</v>
      </c>
      <c r="AI26" s="2">
        <f>COUNTIF(C26:AG26,"休")</f>
        <v>9</v>
      </c>
      <c r="AJ26" s="2">
        <f>COUNTA(C21:AG21)-COUNTIF(C27:AG27,"外")-COUNTIF(C27:AG27,"年")-COUNTIF(C27:AG27,"夏")-COUNTIF(C27:AG27,"工")-COUNTIF(C27:AG27,"中")-COUNTIF(C27:AG27,"－")</f>
        <v>17</v>
      </c>
      <c r="AK26" s="2">
        <f>COUNTIF(C27:AG27,"休")+COUNTIF(C27:AG27,"雨")+COUNTIF(C27:AG27,"振")</f>
        <v>6</v>
      </c>
      <c r="AL26" s="2">
        <f>+COUNTA(C21:AG21)</f>
        <v>30</v>
      </c>
      <c r="AM26" s="2">
        <f>+COUNTIF(C21:AG21,"土")+COUNTIF(C21:AG21,"日")</f>
        <v>10</v>
      </c>
      <c r="AN26" s="70"/>
      <c r="AO26" s="73"/>
      <c r="AP26" s="70"/>
      <c r="AQ26" s="73"/>
      <c r="AR26" s="18"/>
    </row>
    <row r="27" spans="1:44" ht="18" customHeight="1" x14ac:dyDescent="0.4">
      <c r="A27" s="29" t="s">
        <v>6</v>
      </c>
      <c r="B27" s="29"/>
      <c r="C27" s="20" t="s">
        <v>25</v>
      </c>
      <c r="D27" s="20" t="s">
        <v>25</v>
      </c>
      <c r="E27" s="20"/>
      <c r="F27" s="20"/>
      <c r="G27" s="20" t="s">
        <v>29</v>
      </c>
      <c r="H27" s="20"/>
      <c r="I27" s="20"/>
      <c r="J27" s="20"/>
      <c r="K27" s="20"/>
      <c r="L27" s="20" t="s">
        <v>35</v>
      </c>
      <c r="M27" s="23" t="s">
        <v>35</v>
      </c>
      <c r="N27" s="23" t="s">
        <v>35</v>
      </c>
      <c r="O27" s="23" t="s">
        <v>35</v>
      </c>
      <c r="P27" s="23" t="s">
        <v>35</v>
      </c>
      <c r="Q27" s="23" t="s">
        <v>35</v>
      </c>
      <c r="R27" s="23" t="s">
        <v>35</v>
      </c>
      <c r="S27" s="23" t="s">
        <v>35</v>
      </c>
      <c r="T27" s="23" t="s">
        <v>35</v>
      </c>
      <c r="U27" s="23" t="s">
        <v>35</v>
      </c>
      <c r="V27" s="23" t="s">
        <v>35</v>
      </c>
      <c r="W27" s="23" t="s">
        <v>35</v>
      </c>
      <c r="X27" s="23" t="s">
        <v>35</v>
      </c>
      <c r="Y27" s="20"/>
      <c r="Z27" s="20" t="s">
        <v>25</v>
      </c>
      <c r="AA27" s="20"/>
      <c r="AB27" s="20"/>
      <c r="AC27" s="20"/>
      <c r="AD27" s="20"/>
      <c r="AE27" s="20" t="s">
        <v>25</v>
      </c>
      <c r="AF27" s="20" t="s">
        <v>25</v>
      </c>
      <c r="AG27" s="20" t="s">
        <v>26</v>
      </c>
      <c r="AH27" s="34">
        <f>IF(AH26=0,"",+AI26/AH26)</f>
        <v>0.3</v>
      </c>
      <c r="AI27" s="35"/>
      <c r="AJ27" s="30">
        <f>IF(AJ26=0,"",+AK26/AJ26)</f>
        <v>0.35294117647058826</v>
      </c>
      <c r="AK27" s="30"/>
      <c r="AL27" s="30">
        <f>+AM26/AL26</f>
        <v>0.33333333333333331</v>
      </c>
      <c r="AM27" s="30"/>
      <c r="AN27" s="2">
        <f>COUNTIF(C21:AG21,"土")-COUNTIFS(C21:AG21,"土",C26:AG26,"外")-COUNTIFS(C21:AG21,"土",C26:AG26,"－")-COUNTIFS(C21:AG21,"土",C26:AG26,"夏")-COUNTIFS(C21:AG21,"土",C26:AG26,"年")-COUNTIFS(C21:AG21,"土",C26:AG26,"工")-COUNTIFS(C21:AG21,"土",C26:AG26,"中")+COUNTIF(C21:AG21,"日")-COUNTIFS(C21:AG21,"日",C26:AG26,"外")-COUNTIFS(C21:AG21,"日",C26:AG26,"－")-COUNTIFS(C21:AG21,"日",C26:AG26,"夏")-COUNTIFS(C21:AG21,"日",C26:AG26,"年")-COUNTIFS(C21:AG21,"日",C26:AG26,"工")-COUNTIFS(C21:AG21,"日",C26:AG26,"中")</f>
        <v>10</v>
      </c>
      <c r="AO27" s="21" t="str">
        <f>+IF(OR(COUNTIF(C26:AG26,"外")&gt;0,COUNTIF(C26:AG26,"夏")&gt;0,COUNTIF(C26:AG26,"年")&gt;0,COUNTIF(C26:AG26,"工")&gt;0,COUNTIF(C26:AG26,"中")&gt;0,COUNTIF(C26:AG26,"－")&gt;0),"○","")</f>
        <v/>
      </c>
      <c r="AP27" s="24">
        <f>COUNTIF(C21:AG21,"土")-COUNTIFS(C21:AG21,"土",C27:AG27,"外")-COUNTIFS(C21:AG21,"土",C27:AG27,"－")-COUNTIFS(C21:AG21,"土",C27:AG27,"夏")-COUNTIFS(C21:AG21,"土",C27:AG27,"年")-COUNTIFS(C21:AG21,"土",C27:AG27,"工")-COUNTIFS(C21:AG21,"土",C27:AG27,"中")+COUNTIF(C21:AG21,"日")-COUNTIFS(C21:AG21,"日",C27:AG27,"外")-COUNTIFS(C21:AG21,"日",C27:AG27,"－")-COUNTIFS(C21:AG21,"日",C27:AG27,"夏")-COUNTIFS(C21:AG21,"日",C27:AG27,"年")-COUNTIFS(C21:AG21,"日",C27:AG27,"工")-COUNTIFS(C21:AG21,"日",C27:AG27,"中")</f>
        <v>7</v>
      </c>
      <c r="AQ27" s="21" t="str">
        <f>+IF(OR(COUNTIF(C27:AG27,"外")&gt;0,COUNTIF(C27:AG27,"夏")&gt;0,COUNTIF(C27:AG27,"年")&gt;0,COUNTIF(C27:AG27,"工")&gt;0,COUNTIF(C27:AG27,"中")&gt;0,COUNTIF(C27:AG27,"－")&gt;0),"○","")</f>
        <v>○</v>
      </c>
      <c r="AR27" s="19"/>
    </row>
    <row r="28" spans="1:44" ht="17.25" customHeight="1" x14ac:dyDescent="0.4"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11"/>
      <c r="AE28" s="28" t="s">
        <v>55</v>
      </c>
      <c r="AF28" s="28"/>
      <c r="AG28" s="28"/>
      <c r="AH28" s="31" t="str">
        <f>+IF(AO27="○",IF(AI26&gt;=AN27,"OK","NG"),IF(AL27&gt;=0.285,IF(AH27&gt;=0.285,"OK","NG"),IF(AI26&gt;=AM26,"OK","NG")))</f>
        <v>OK</v>
      </c>
      <c r="AI28" s="32"/>
      <c r="AJ28" s="29" t="str">
        <f>+IF(AQ27="○",IF(AK26&gt;=AP27,"OK","NG"),IF(AL27&gt;=0.285,IF(AJ27&gt;=0.285,"OK","NG"),IF(AK26&gt;=AM26,"OK","NG")))</f>
        <v>NG</v>
      </c>
      <c r="AK28" s="29"/>
      <c r="AL28" s="6"/>
      <c r="AM28" s="6"/>
      <c r="AN28" s="6"/>
      <c r="AO28" s="6"/>
      <c r="AP28" s="6"/>
      <c r="AQ28" s="6"/>
      <c r="AR28" s="6"/>
    </row>
    <row r="29" spans="1:44" ht="11.25" customHeight="1" x14ac:dyDescent="0.4"/>
    <row r="30" spans="1:44" ht="18" customHeight="1" x14ac:dyDescent="0.4">
      <c r="A30" s="54">
        <f>MOD(A19,12)+1</f>
        <v>12</v>
      </c>
      <c r="B30" s="54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1:44" ht="18" customHeight="1" x14ac:dyDescent="0.4">
      <c r="A31" s="29" t="s">
        <v>3</v>
      </c>
      <c r="B31" s="29"/>
      <c r="C31" s="20">
        <v>1</v>
      </c>
      <c r="D31" s="20">
        <v>2</v>
      </c>
      <c r="E31" s="20">
        <v>3</v>
      </c>
      <c r="F31" s="20">
        <v>4</v>
      </c>
      <c r="G31" s="20">
        <v>5</v>
      </c>
      <c r="H31" s="20">
        <v>6</v>
      </c>
      <c r="I31" s="20">
        <v>7</v>
      </c>
      <c r="J31" s="20">
        <v>8</v>
      </c>
      <c r="K31" s="20">
        <v>9</v>
      </c>
      <c r="L31" s="20">
        <v>10</v>
      </c>
      <c r="M31" s="20">
        <v>11</v>
      </c>
      <c r="N31" s="20">
        <v>12</v>
      </c>
      <c r="O31" s="20">
        <v>13</v>
      </c>
      <c r="P31" s="20">
        <v>14</v>
      </c>
      <c r="Q31" s="20">
        <v>15</v>
      </c>
      <c r="R31" s="20">
        <v>16</v>
      </c>
      <c r="S31" s="20">
        <v>17</v>
      </c>
      <c r="T31" s="20">
        <v>18</v>
      </c>
      <c r="U31" s="20">
        <v>19</v>
      </c>
      <c r="V31" s="20">
        <v>20</v>
      </c>
      <c r="W31" s="20">
        <v>21</v>
      </c>
      <c r="X31" s="20">
        <v>22</v>
      </c>
      <c r="Y31" s="20">
        <v>23</v>
      </c>
      <c r="Z31" s="20">
        <v>24</v>
      </c>
      <c r="AA31" s="20">
        <v>25</v>
      </c>
      <c r="AB31" s="20">
        <v>26</v>
      </c>
      <c r="AC31" s="20">
        <v>27</v>
      </c>
      <c r="AD31" s="20">
        <v>28</v>
      </c>
      <c r="AE31" s="20">
        <v>29</v>
      </c>
      <c r="AF31" s="20">
        <v>30</v>
      </c>
      <c r="AG31" s="20">
        <v>31</v>
      </c>
      <c r="AH31" s="31"/>
      <c r="AI31" s="32"/>
      <c r="AJ31" s="32"/>
      <c r="AK31" s="32"/>
      <c r="AL31" s="32"/>
      <c r="AM31" s="63"/>
      <c r="AN31" s="31" t="s">
        <v>5</v>
      </c>
      <c r="AO31" s="32"/>
      <c r="AP31" s="31" t="s">
        <v>6</v>
      </c>
      <c r="AQ31" s="63"/>
      <c r="AR31" s="6"/>
    </row>
    <row r="32" spans="1:44" ht="18" customHeight="1" x14ac:dyDescent="0.4">
      <c r="A32" s="29" t="s">
        <v>4</v>
      </c>
      <c r="B32" s="29"/>
      <c r="C32" s="20" t="s">
        <v>8</v>
      </c>
      <c r="D32" s="20" t="s">
        <v>9</v>
      </c>
      <c r="E32" s="20" t="s">
        <v>11</v>
      </c>
      <c r="F32" s="20" t="s">
        <v>12</v>
      </c>
      <c r="G32" s="20" t="s">
        <v>13</v>
      </c>
      <c r="H32" s="20" t="s">
        <v>14</v>
      </c>
      <c r="I32" s="20" t="s">
        <v>2</v>
      </c>
      <c r="J32" s="20" t="s">
        <v>8</v>
      </c>
      <c r="K32" s="20" t="s">
        <v>9</v>
      </c>
      <c r="L32" s="20" t="s">
        <v>11</v>
      </c>
      <c r="M32" s="20" t="s">
        <v>12</v>
      </c>
      <c r="N32" s="20" t="s">
        <v>13</v>
      </c>
      <c r="O32" s="20" t="s">
        <v>14</v>
      </c>
      <c r="P32" s="20" t="s">
        <v>2</v>
      </c>
      <c r="Q32" s="20" t="s">
        <v>8</v>
      </c>
      <c r="R32" s="20" t="s">
        <v>9</v>
      </c>
      <c r="S32" s="20" t="s">
        <v>11</v>
      </c>
      <c r="T32" s="20" t="s">
        <v>12</v>
      </c>
      <c r="U32" s="20" t="s">
        <v>13</v>
      </c>
      <c r="V32" s="20" t="s">
        <v>14</v>
      </c>
      <c r="W32" s="20" t="s">
        <v>2</v>
      </c>
      <c r="X32" s="20" t="s">
        <v>8</v>
      </c>
      <c r="Y32" s="20" t="s">
        <v>9</v>
      </c>
      <c r="Z32" s="20" t="s">
        <v>11</v>
      </c>
      <c r="AA32" s="20" t="s">
        <v>12</v>
      </c>
      <c r="AB32" s="20" t="s">
        <v>13</v>
      </c>
      <c r="AC32" s="20" t="s">
        <v>14</v>
      </c>
      <c r="AD32" s="20" t="s">
        <v>2</v>
      </c>
      <c r="AE32" s="20" t="s">
        <v>8</v>
      </c>
      <c r="AF32" s="20" t="s">
        <v>9</v>
      </c>
      <c r="AG32" s="20" t="s">
        <v>65</v>
      </c>
      <c r="AH32" s="31" t="s">
        <v>5</v>
      </c>
      <c r="AI32" s="32"/>
      <c r="AJ32" s="29" t="s">
        <v>54</v>
      </c>
      <c r="AK32" s="29"/>
      <c r="AL32" s="29" t="s">
        <v>56</v>
      </c>
      <c r="AM32" s="29"/>
      <c r="AN32" s="68" t="s">
        <v>60</v>
      </c>
      <c r="AO32" s="71" t="s">
        <v>61</v>
      </c>
      <c r="AP32" s="68" t="s">
        <v>60</v>
      </c>
      <c r="AQ32" s="71" t="s">
        <v>61</v>
      </c>
      <c r="AR32" s="6"/>
    </row>
    <row r="33" spans="1:44" ht="18" customHeight="1" x14ac:dyDescent="0.4">
      <c r="A33" s="48" t="s">
        <v>36</v>
      </c>
      <c r="B33" s="49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 t="s">
        <v>37</v>
      </c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5" t="s">
        <v>16</v>
      </c>
      <c r="AI33" s="45" t="s">
        <v>17</v>
      </c>
      <c r="AJ33" s="45" t="s">
        <v>16</v>
      </c>
      <c r="AK33" s="45" t="s">
        <v>17</v>
      </c>
      <c r="AL33" s="33" t="s">
        <v>57</v>
      </c>
      <c r="AM33" s="33" t="s">
        <v>53</v>
      </c>
      <c r="AN33" s="69"/>
      <c r="AO33" s="72"/>
      <c r="AP33" s="69"/>
      <c r="AQ33" s="72"/>
      <c r="AR33" s="17"/>
    </row>
    <row r="34" spans="1:44" ht="18" customHeight="1" x14ac:dyDescent="0.4">
      <c r="A34" s="50"/>
      <c r="B34" s="51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6"/>
      <c r="AI34" s="46"/>
      <c r="AJ34" s="46"/>
      <c r="AK34" s="46"/>
      <c r="AL34" s="33"/>
      <c r="AM34" s="33"/>
      <c r="AN34" s="69"/>
      <c r="AO34" s="72"/>
      <c r="AP34" s="69"/>
      <c r="AQ34" s="72"/>
      <c r="AR34" s="17"/>
    </row>
    <row r="35" spans="1:44" ht="18" customHeight="1" x14ac:dyDescent="0.4">
      <c r="A35" s="50"/>
      <c r="B35" s="51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6"/>
      <c r="AI35" s="46"/>
      <c r="AJ35" s="46"/>
      <c r="AK35" s="46"/>
      <c r="AL35" s="33"/>
      <c r="AM35" s="33"/>
      <c r="AN35" s="69"/>
      <c r="AO35" s="72"/>
      <c r="AP35" s="69"/>
      <c r="AQ35" s="72"/>
      <c r="AR35" s="17"/>
    </row>
    <row r="36" spans="1:44" ht="15.75" customHeight="1" x14ac:dyDescent="0.4">
      <c r="A36" s="52"/>
      <c r="B36" s="5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7"/>
      <c r="AI36" s="47"/>
      <c r="AJ36" s="47"/>
      <c r="AK36" s="47"/>
      <c r="AL36" s="33"/>
      <c r="AM36" s="33"/>
      <c r="AN36" s="69"/>
      <c r="AO36" s="72"/>
      <c r="AP36" s="69"/>
      <c r="AQ36" s="72"/>
      <c r="AR36" s="17"/>
    </row>
    <row r="37" spans="1:44" ht="18" customHeight="1" x14ac:dyDescent="0.4">
      <c r="A37" s="29" t="s">
        <v>5</v>
      </c>
      <c r="B37" s="29"/>
      <c r="C37" s="20" t="s">
        <v>26</v>
      </c>
      <c r="D37" s="20"/>
      <c r="E37" s="20"/>
      <c r="F37" s="20" t="s">
        <v>34</v>
      </c>
      <c r="G37" s="20" t="s">
        <v>34</v>
      </c>
      <c r="H37" s="20" t="s">
        <v>34</v>
      </c>
      <c r="I37" s="20" t="s">
        <v>34</v>
      </c>
      <c r="J37" s="20" t="s">
        <v>34</v>
      </c>
      <c r="K37" s="20" t="s">
        <v>34</v>
      </c>
      <c r="L37" s="20" t="s">
        <v>34</v>
      </c>
      <c r="M37" s="20" t="s">
        <v>34</v>
      </c>
      <c r="N37" s="20" t="s">
        <v>34</v>
      </c>
      <c r="O37" s="20" t="s">
        <v>34</v>
      </c>
      <c r="P37" s="20" t="s">
        <v>34</v>
      </c>
      <c r="Q37" s="20" t="s">
        <v>34</v>
      </c>
      <c r="R37" s="20" t="s">
        <v>34</v>
      </c>
      <c r="S37" s="20" t="s">
        <v>34</v>
      </c>
      <c r="T37" s="20" t="s">
        <v>34</v>
      </c>
      <c r="U37" s="20" t="s">
        <v>34</v>
      </c>
      <c r="V37" s="20" t="s">
        <v>34</v>
      </c>
      <c r="W37" s="20" t="s">
        <v>34</v>
      </c>
      <c r="X37" s="20" t="s">
        <v>34</v>
      </c>
      <c r="Y37" s="20"/>
      <c r="Z37" s="20"/>
      <c r="AA37" s="20" t="s">
        <v>26</v>
      </c>
      <c r="AB37" s="20" t="s">
        <v>26</v>
      </c>
      <c r="AC37" s="20" t="s">
        <v>25</v>
      </c>
      <c r="AD37" s="20" t="s">
        <v>25</v>
      </c>
      <c r="AE37" s="20" t="s">
        <v>63</v>
      </c>
      <c r="AF37" s="20" t="s">
        <v>63</v>
      </c>
      <c r="AG37" s="20" t="s">
        <v>63</v>
      </c>
      <c r="AH37" s="2">
        <f>COUNTA(C32:AG32)-COUNTIF(C37:AG37,"外")-COUNTIF(C37:AG37,"年")-COUNTIF(C37:AG37,"夏")-COUNTIF(C37:AG37,"工")-COUNTIF(C37:AG37,"中")-COUNTIF(C37:AG37,"－")</f>
        <v>9</v>
      </c>
      <c r="AI37" s="2">
        <f>COUNTIF(C37:AG37,"休")</f>
        <v>2</v>
      </c>
      <c r="AJ37" s="2">
        <f>COUNTA(C32:AG32)-COUNTIF(C38:AG38,"外")-COUNTIF(C38:AG38,"年")-COUNTIF(C38:AG38,"夏")-COUNTIF(C38:AG38,"工")-COUNTIF(C38:AG38,"中")-COUNTIF(C38:AG38,"－")</f>
        <v>28</v>
      </c>
      <c r="AK37" s="2">
        <f>COUNTIF(C38:AG38,"休")+COUNTIF(C38:AG38,"雨")+COUNTIF(C38:AG38,"振")</f>
        <v>8</v>
      </c>
      <c r="AL37" s="2">
        <f>+COUNTA(C32:AG32)</f>
        <v>31</v>
      </c>
      <c r="AM37" s="2">
        <f>+COUNTIF(C32:AG32,"土")+COUNTIF(C32:AG32,"日")</f>
        <v>8</v>
      </c>
      <c r="AN37" s="70"/>
      <c r="AO37" s="73"/>
      <c r="AP37" s="70"/>
      <c r="AQ37" s="73"/>
      <c r="AR37" s="18"/>
    </row>
    <row r="38" spans="1:44" ht="18" customHeight="1" x14ac:dyDescent="0.4">
      <c r="A38" s="29" t="s">
        <v>6</v>
      </c>
      <c r="B38" s="29"/>
      <c r="C38" s="20" t="s">
        <v>26</v>
      </c>
      <c r="D38" s="20"/>
      <c r="E38" s="20"/>
      <c r="F38" s="20"/>
      <c r="G38" s="20"/>
      <c r="H38" s="20" t="s">
        <v>25</v>
      </c>
      <c r="I38" s="20" t="s">
        <v>25</v>
      </c>
      <c r="J38" s="20"/>
      <c r="K38" s="20"/>
      <c r="L38" s="20"/>
      <c r="M38" s="20"/>
      <c r="N38" s="20"/>
      <c r="O38" s="20" t="s">
        <v>25</v>
      </c>
      <c r="P38" s="20" t="s">
        <v>25</v>
      </c>
      <c r="Q38" s="20"/>
      <c r="R38" s="20"/>
      <c r="S38" s="20"/>
      <c r="T38" s="20"/>
      <c r="U38" s="20" t="s">
        <v>29</v>
      </c>
      <c r="V38" s="20"/>
      <c r="W38" s="20" t="s">
        <v>25</v>
      </c>
      <c r="X38" s="20"/>
      <c r="Y38" s="20"/>
      <c r="Z38" s="20"/>
      <c r="AA38" s="20" t="s">
        <v>26</v>
      </c>
      <c r="AB38" s="20" t="s">
        <v>26</v>
      </c>
      <c r="AC38" s="20" t="s">
        <v>25</v>
      </c>
      <c r="AD38" s="20" t="s">
        <v>25</v>
      </c>
      <c r="AE38" s="20" t="s">
        <v>63</v>
      </c>
      <c r="AF38" s="20" t="s">
        <v>63</v>
      </c>
      <c r="AG38" s="20" t="s">
        <v>63</v>
      </c>
      <c r="AH38" s="34">
        <f>IF(AH37=0,"",+AI37/AH37)</f>
        <v>0.22222222222222221</v>
      </c>
      <c r="AI38" s="35"/>
      <c r="AJ38" s="30">
        <f>IF(AJ37=0,"",+AK37/AJ37)</f>
        <v>0.2857142857142857</v>
      </c>
      <c r="AK38" s="30"/>
      <c r="AL38" s="30">
        <f>+AM37/AL37</f>
        <v>0.25806451612903225</v>
      </c>
      <c r="AM38" s="30"/>
      <c r="AN38" s="2">
        <f>COUNTIF(C32:AG32,"土")-COUNTIFS(C32:AG32,"土",C37:AG37,"外")-COUNTIFS(C32:AG32,"土",C37:AG37,"－")-COUNTIFS(C32:AG32,"土",C37:AG37,"夏")-COUNTIFS(C32:AG32,"土",C37:AG37,"年")-COUNTIFS(C32:AG32,"土",C37:AG37,"工")-COUNTIFS(C32:AG32,"土",C37:AG37,"中")+COUNTIF(C32:AG32,"日")-COUNTIFS(C32:AG32,"日",C37:AG37,"外")-COUNTIFS(C32:AG32,"日",C37:AG37,"－")-COUNTIFS(C32:AG32,"日",C37:AG37,"夏")-COUNTIFS(C32:AG32,"日",C37:AG37,"年")-COUNTIFS(C32:AG32,"日",C37:AG37,"工")-COUNTIFS(C32:AG32,"日",C37:AG37,"中")</f>
        <v>2</v>
      </c>
      <c r="AO38" s="21" t="str">
        <f>+IF(OR(COUNTIF(C37:AG37,"外")&gt;0,COUNTIF(C37:AG37,"夏")&gt;0,COUNTIF(C37:AG37,"年")&gt;0,COUNTIF(C37:AG37,"工")&gt;0,COUNTIF(C37:AG37,"中")&gt;0,COUNTIF(C37:AG37,"－")&gt;0),"○","")</f>
        <v>○</v>
      </c>
      <c r="AP38" s="24">
        <f>COUNTIF(C32:AG32,"土")-COUNTIFS(C32:AG32,"土",C38:AG38,"外")-COUNTIFS(C32:AG32,"土",C38:AG38,"－")-COUNTIFS(C32:AG32,"土",C38:AG38,"夏")-COUNTIFS(C32:AG32,"土",C38:AG38,"年")-COUNTIFS(C32:AG32,"土",C38:AG38,"工")-COUNTIFS(C32:AG32,"土",C38:AG38,"中")+COUNTIF(C32:AG32,"日")-COUNTIFS(C32:AG32,"日",C38:AG38,"外")-COUNTIFS(C32:AG32,"日",C38:AG38,"－")-COUNTIFS(C32:AG32,"日",C38:AG38,"夏")-COUNTIFS(C32:AG32,"日",C38:AG38,"年")-COUNTIFS(C32:AG32,"日",C38:AG38,"工")-COUNTIFS(C32:AG32,"日",C38:AG38,"中")</f>
        <v>8</v>
      </c>
      <c r="AQ38" s="21" t="str">
        <f>+IF(OR(COUNTIF(C38:AG38,"外")&gt;0,COUNTIF(C38:AG38,"夏")&gt;0,COUNTIF(C38:AG38,"年")&gt;0,COUNTIF(C38:AG38,"工")&gt;0,COUNTIF(C38:AG38,"中")&gt;0,COUNTIF(C38:AG38,"－")&gt;0),"○","")</f>
        <v>○</v>
      </c>
      <c r="AR38" s="19"/>
    </row>
    <row r="39" spans="1:44" ht="17.25" customHeight="1" x14ac:dyDescent="0.4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11"/>
      <c r="AE39" s="28" t="s">
        <v>55</v>
      </c>
      <c r="AF39" s="28"/>
      <c r="AG39" s="28"/>
      <c r="AH39" s="31" t="str">
        <f>+IF(AO38="○",IF(AI37&gt;=AN38,"OK","NG"),IF(AL38&gt;=0.285,IF(AH38&gt;=0.285,"OK","NG"),IF(AI37&gt;=AM37,"OK","NG")))</f>
        <v>OK</v>
      </c>
      <c r="AI39" s="32"/>
      <c r="AJ39" s="29" t="str">
        <f>+IF(AQ38="○",IF(AK37&gt;=AP38,"OK","NG"),IF(AL38&gt;=0.285,IF(AJ38&gt;=0.285,"OK","NG"),IF(AK37&gt;=AM37,"OK","NG")))</f>
        <v>OK</v>
      </c>
      <c r="AK39" s="29"/>
      <c r="AL39" s="6"/>
      <c r="AM39" s="6"/>
      <c r="AN39" s="6"/>
      <c r="AO39" s="6"/>
      <c r="AP39" s="6"/>
      <c r="AQ39" s="6"/>
      <c r="AR39" s="6"/>
    </row>
    <row r="40" spans="1:44" ht="11.25" customHeight="1" x14ac:dyDescent="0.4"/>
    <row r="41" spans="1:44" ht="18" customHeight="1" x14ac:dyDescent="0.4">
      <c r="A41" s="54">
        <f>MOD(A30,12)+1</f>
        <v>1</v>
      </c>
      <c r="B41" s="54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1:44" ht="18" customHeight="1" x14ac:dyDescent="0.4">
      <c r="A42" s="29" t="s">
        <v>3</v>
      </c>
      <c r="B42" s="29"/>
      <c r="C42" s="20">
        <v>1</v>
      </c>
      <c r="D42" s="20">
        <v>2</v>
      </c>
      <c r="E42" s="20">
        <v>3</v>
      </c>
      <c r="F42" s="20">
        <v>4</v>
      </c>
      <c r="G42" s="20">
        <v>5</v>
      </c>
      <c r="H42" s="20">
        <v>6</v>
      </c>
      <c r="I42" s="20">
        <v>7</v>
      </c>
      <c r="J42" s="20">
        <v>8</v>
      </c>
      <c r="K42" s="20">
        <v>9</v>
      </c>
      <c r="L42" s="20">
        <v>10</v>
      </c>
      <c r="M42" s="20">
        <v>11</v>
      </c>
      <c r="N42" s="20">
        <v>12</v>
      </c>
      <c r="O42" s="20">
        <v>13</v>
      </c>
      <c r="P42" s="20">
        <v>14</v>
      </c>
      <c r="Q42" s="20">
        <v>15</v>
      </c>
      <c r="R42" s="20">
        <v>16</v>
      </c>
      <c r="S42" s="20">
        <v>17</v>
      </c>
      <c r="T42" s="20">
        <v>18</v>
      </c>
      <c r="U42" s="20">
        <v>19</v>
      </c>
      <c r="V42" s="20">
        <v>20</v>
      </c>
      <c r="W42" s="20">
        <v>21</v>
      </c>
      <c r="X42" s="20">
        <v>22</v>
      </c>
      <c r="Y42" s="20">
        <v>23</v>
      </c>
      <c r="Z42" s="20">
        <v>24</v>
      </c>
      <c r="AA42" s="20">
        <v>25</v>
      </c>
      <c r="AB42" s="20">
        <v>26</v>
      </c>
      <c r="AC42" s="20">
        <v>27</v>
      </c>
      <c r="AD42" s="20">
        <v>28</v>
      </c>
      <c r="AE42" s="20">
        <v>29</v>
      </c>
      <c r="AF42" s="20">
        <v>30</v>
      </c>
      <c r="AG42" s="20">
        <v>31</v>
      </c>
      <c r="AH42" s="31"/>
      <c r="AI42" s="32"/>
      <c r="AJ42" s="32"/>
      <c r="AK42" s="32"/>
      <c r="AL42" s="32"/>
      <c r="AM42" s="63"/>
      <c r="AN42" s="31" t="s">
        <v>5</v>
      </c>
      <c r="AO42" s="32"/>
      <c r="AP42" s="31" t="s">
        <v>6</v>
      </c>
      <c r="AQ42" s="63"/>
    </row>
    <row r="43" spans="1:44" ht="18" customHeight="1" x14ac:dyDescent="0.4">
      <c r="A43" s="29" t="s">
        <v>4</v>
      </c>
      <c r="B43" s="29"/>
      <c r="C43" s="20" t="s">
        <v>12</v>
      </c>
      <c r="D43" s="20" t="s">
        <v>13</v>
      </c>
      <c r="E43" s="20" t="s">
        <v>14</v>
      </c>
      <c r="F43" s="20" t="s">
        <v>2</v>
      </c>
      <c r="G43" s="20" t="s">
        <v>8</v>
      </c>
      <c r="H43" s="20" t="s">
        <v>9</v>
      </c>
      <c r="I43" s="20" t="s">
        <v>11</v>
      </c>
      <c r="J43" s="20" t="s">
        <v>12</v>
      </c>
      <c r="K43" s="20" t="s">
        <v>13</v>
      </c>
      <c r="L43" s="20" t="s">
        <v>14</v>
      </c>
      <c r="M43" s="20" t="s">
        <v>2</v>
      </c>
      <c r="N43" s="20" t="s">
        <v>8</v>
      </c>
      <c r="O43" s="20" t="s">
        <v>9</v>
      </c>
      <c r="P43" s="20" t="s">
        <v>11</v>
      </c>
      <c r="Q43" s="20" t="s">
        <v>12</v>
      </c>
      <c r="R43" s="20" t="s">
        <v>13</v>
      </c>
      <c r="S43" s="20" t="s">
        <v>14</v>
      </c>
      <c r="T43" s="20" t="s">
        <v>2</v>
      </c>
      <c r="U43" s="20" t="s">
        <v>8</v>
      </c>
      <c r="V43" s="20" t="s">
        <v>9</v>
      </c>
      <c r="W43" s="20" t="s">
        <v>11</v>
      </c>
      <c r="X43" s="20" t="s">
        <v>12</v>
      </c>
      <c r="Y43" s="20" t="s">
        <v>13</v>
      </c>
      <c r="Z43" s="20" t="s">
        <v>14</v>
      </c>
      <c r="AA43" s="20" t="s">
        <v>2</v>
      </c>
      <c r="AB43" s="20" t="s">
        <v>8</v>
      </c>
      <c r="AC43" s="20" t="s">
        <v>9</v>
      </c>
      <c r="AD43" s="20" t="s">
        <v>11</v>
      </c>
      <c r="AE43" s="20" t="s">
        <v>12</v>
      </c>
      <c r="AF43" s="20" t="s">
        <v>13</v>
      </c>
      <c r="AG43" s="20" t="s">
        <v>14</v>
      </c>
      <c r="AH43" s="31" t="s">
        <v>5</v>
      </c>
      <c r="AI43" s="32"/>
      <c r="AJ43" s="29" t="s">
        <v>54</v>
      </c>
      <c r="AK43" s="29"/>
      <c r="AL43" s="29" t="s">
        <v>56</v>
      </c>
      <c r="AM43" s="29"/>
      <c r="AN43" s="68" t="s">
        <v>60</v>
      </c>
      <c r="AO43" s="71" t="s">
        <v>61</v>
      </c>
      <c r="AP43" s="68" t="s">
        <v>60</v>
      </c>
      <c r="AQ43" s="71" t="s">
        <v>61</v>
      </c>
      <c r="AR43" s="6"/>
    </row>
    <row r="44" spans="1:44" ht="18" customHeight="1" x14ac:dyDescent="0.4">
      <c r="A44" s="48" t="s">
        <v>36</v>
      </c>
      <c r="B44" s="49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 t="s">
        <v>47</v>
      </c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 t="s">
        <v>37</v>
      </c>
      <c r="AE44" s="42"/>
      <c r="AF44" s="55"/>
      <c r="AG44" s="55"/>
      <c r="AH44" s="45" t="s">
        <v>16</v>
      </c>
      <c r="AI44" s="45" t="s">
        <v>17</v>
      </c>
      <c r="AJ44" s="45" t="s">
        <v>16</v>
      </c>
      <c r="AK44" s="45" t="s">
        <v>17</v>
      </c>
      <c r="AL44" s="33" t="s">
        <v>57</v>
      </c>
      <c r="AM44" s="33" t="s">
        <v>53</v>
      </c>
      <c r="AN44" s="69"/>
      <c r="AO44" s="72"/>
      <c r="AP44" s="69"/>
      <c r="AQ44" s="72"/>
      <c r="AR44" s="17"/>
    </row>
    <row r="45" spans="1:44" ht="18" customHeight="1" x14ac:dyDescent="0.4">
      <c r="A45" s="50"/>
      <c r="B45" s="51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56"/>
      <c r="AG45" s="56"/>
      <c r="AH45" s="46"/>
      <c r="AI45" s="46"/>
      <c r="AJ45" s="46"/>
      <c r="AK45" s="46"/>
      <c r="AL45" s="33"/>
      <c r="AM45" s="33"/>
      <c r="AN45" s="69"/>
      <c r="AO45" s="72"/>
      <c r="AP45" s="69"/>
      <c r="AQ45" s="72"/>
      <c r="AR45" s="17"/>
    </row>
    <row r="46" spans="1:44" ht="18" customHeight="1" x14ac:dyDescent="0.4">
      <c r="A46" s="50"/>
      <c r="B46" s="51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56"/>
      <c r="AG46" s="56"/>
      <c r="AH46" s="46"/>
      <c r="AI46" s="46"/>
      <c r="AJ46" s="46"/>
      <c r="AK46" s="46"/>
      <c r="AL46" s="33"/>
      <c r="AM46" s="33"/>
      <c r="AN46" s="69"/>
      <c r="AO46" s="72"/>
      <c r="AP46" s="69"/>
      <c r="AQ46" s="72"/>
      <c r="AR46" s="17"/>
    </row>
    <row r="47" spans="1:44" ht="15.75" customHeight="1" x14ac:dyDescent="0.4">
      <c r="A47" s="52"/>
      <c r="B47" s="5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57"/>
      <c r="AG47" s="57"/>
      <c r="AH47" s="47"/>
      <c r="AI47" s="47"/>
      <c r="AJ47" s="47"/>
      <c r="AK47" s="47"/>
      <c r="AL47" s="33"/>
      <c r="AM47" s="33"/>
      <c r="AN47" s="69"/>
      <c r="AO47" s="72"/>
      <c r="AP47" s="69"/>
      <c r="AQ47" s="72"/>
      <c r="AR47" s="17"/>
    </row>
    <row r="48" spans="1:44" ht="18" customHeight="1" x14ac:dyDescent="0.4">
      <c r="A48" s="29" t="s">
        <v>5</v>
      </c>
      <c r="B48" s="29"/>
      <c r="C48" s="20" t="s">
        <v>63</v>
      </c>
      <c r="D48" s="20" t="s">
        <v>63</v>
      </c>
      <c r="E48" s="20" t="s">
        <v>63</v>
      </c>
      <c r="F48" s="20" t="s">
        <v>25</v>
      </c>
      <c r="G48" s="20"/>
      <c r="H48" s="20"/>
      <c r="I48" s="20"/>
      <c r="J48" s="20"/>
      <c r="K48" s="20"/>
      <c r="L48" s="20" t="s">
        <v>25</v>
      </c>
      <c r="M48" s="20" t="s">
        <v>25</v>
      </c>
      <c r="N48" s="20" t="s">
        <v>25</v>
      </c>
      <c r="O48" s="20"/>
      <c r="P48" s="20"/>
      <c r="Q48" s="20"/>
      <c r="R48" s="20"/>
      <c r="S48" s="20"/>
      <c r="T48" s="20"/>
      <c r="U48" s="20"/>
      <c r="V48" s="20" t="s">
        <v>25</v>
      </c>
      <c r="W48" s="20"/>
      <c r="X48" s="20"/>
      <c r="Y48" s="20"/>
      <c r="Z48" s="20" t="s">
        <v>25</v>
      </c>
      <c r="AA48" s="20" t="s">
        <v>25</v>
      </c>
      <c r="AB48" s="20" t="s">
        <v>25</v>
      </c>
      <c r="AC48" s="20"/>
      <c r="AD48" s="20"/>
      <c r="AE48" s="20"/>
      <c r="AF48" s="20"/>
      <c r="AG48" s="20" t="s">
        <v>25</v>
      </c>
      <c r="AH48" s="2">
        <f>COUNTA(C43:AG43)-COUNTIF(C48:AG48,"外")-COUNTIF(C48:AG48,"年")-COUNTIF(C48:AG48,"夏")-COUNTIF(C48:AG48,"工")-COUNTIF(C48:AG48,"中")-COUNTIF(C48:AG48,"－")</f>
        <v>28</v>
      </c>
      <c r="AI48" s="2">
        <f>COUNTIF(C48:AG48,"休")</f>
        <v>9</v>
      </c>
      <c r="AJ48" s="2">
        <f>COUNTA(C43:AG43)-COUNTIF(C49:AG49,"外")-COUNTIF(C49:AG49,"年")-COUNTIF(C49:AG49,"夏")-COUNTIF(C49:AG49,"工")-COUNTIF(C49:AG49,"中")-COUNTIF(C49:AG49,"－")</f>
        <v>28</v>
      </c>
      <c r="AK48" s="2">
        <f>COUNTIF(C49:AG49,"休")+COUNTIF(C49:AG49,"雨")+COUNTIF(C49:AG49,"振")</f>
        <v>9</v>
      </c>
      <c r="AL48" s="2">
        <f>+COUNTA(C43:AG43)</f>
        <v>31</v>
      </c>
      <c r="AM48" s="2">
        <f>+COUNTIF(C43:AG43,"土")+COUNTIF(C43:AG43,"日")</f>
        <v>9</v>
      </c>
      <c r="AN48" s="70"/>
      <c r="AO48" s="73"/>
      <c r="AP48" s="70"/>
      <c r="AQ48" s="73"/>
      <c r="AR48" s="18"/>
    </row>
    <row r="49" spans="1:44" ht="18" customHeight="1" x14ac:dyDescent="0.4">
      <c r="A49" s="29" t="s">
        <v>6</v>
      </c>
      <c r="B49" s="29"/>
      <c r="C49" s="20" t="s">
        <v>63</v>
      </c>
      <c r="D49" s="20" t="s">
        <v>63</v>
      </c>
      <c r="E49" s="20" t="s">
        <v>63</v>
      </c>
      <c r="F49" s="20" t="s">
        <v>25</v>
      </c>
      <c r="G49" s="20"/>
      <c r="H49" s="20"/>
      <c r="I49" s="20"/>
      <c r="J49" s="20"/>
      <c r="K49" s="20"/>
      <c r="L49" s="20" t="s">
        <v>25</v>
      </c>
      <c r="M49" s="20" t="s">
        <v>25</v>
      </c>
      <c r="N49" s="20"/>
      <c r="O49" s="20"/>
      <c r="P49" s="20"/>
      <c r="Q49" s="20" t="s">
        <v>25</v>
      </c>
      <c r="R49" s="20"/>
      <c r="S49" s="20"/>
      <c r="T49" s="20"/>
      <c r="U49" s="20"/>
      <c r="V49" s="20" t="s">
        <v>25</v>
      </c>
      <c r="W49" s="20"/>
      <c r="X49" s="20"/>
      <c r="Y49" s="20" t="s">
        <v>25</v>
      </c>
      <c r="Z49" s="20"/>
      <c r="AA49" s="20"/>
      <c r="AB49" s="20" t="s">
        <v>25</v>
      </c>
      <c r="AC49" s="20"/>
      <c r="AD49" s="20" t="s">
        <v>29</v>
      </c>
      <c r="AE49" s="20"/>
      <c r="AF49" s="20"/>
      <c r="AG49" s="20" t="s">
        <v>25</v>
      </c>
      <c r="AH49" s="34">
        <f>IF(AH48=0,"",+AI48/AH48)</f>
        <v>0.32142857142857145</v>
      </c>
      <c r="AI49" s="35"/>
      <c r="AJ49" s="30">
        <f>IF(AJ48=0,"",+AK48/AJ48)</f>
        <v>0.32142857142857145</v>
      </c>
      <c r="AK49" s="30"/>
      <c r="AL49" s="30">
        <f>+AM48/AL48</f>
        <v>0.29032258064516131</v>
      </c>
      <c r="AM49" s="30"/>
      <c r="AN49" s="2">
        <f>COUNTIF(C43:AG43,"土")-COUNTIFS(C43:AG43,"土",C48:AG48,"外")-COUNTIFS(C43:AG43,"土",C48:AG48,"－")-COUNTIFS(C43:AG43,"土",C48:AG48,"夏")-COUNTIFS(C43:AG43,"土",C48:AG48,"年")-COUNTIFS(C43:AG43,"土",C48:AG48,"工")-COUNTIFS(C43:AG43,"土",C48:AG48,"中")+COUNTIF(C43:AG43,"日")-COUNTIFS(C43:AG43,"日",C48:AG48,"外")-COUNTIFS(C43:AG43,"日",C48:AG48,"－")-COUNTIFS(C43:AG43,"日",C48:AG48,"夏")-COUNTIFS(C43:AG43,"日",C48:AG48,"年")-COUNTIFS(C43:AG43,"日",C48:AG48,"工")-COUNTIFS(C43:AG43,"日",C48:AG48,"中")</f>
        <v>8</v>
      </c>
      <c r="AO49" s="21" t="str">
        <f>+IF(OR(COUNTIF(C48:AG48,"外")&gt;0,COUNTIF(C48:AG48,"夏")&gt;0,COUNTIF(C48:AG48,"年")&gt;0,COUNTIF(C48:AG48,"工")&gt;0,COUNTIF(C48:AG48,"中")&gt;0,COUNTIF(C48:AG48,"－")&gt;0),"○","")</f>
        <v>○</v>
      </c>
      <c r="AP49" s="24">
        <f>COUNTIF(C43:AG43,"土")-COUNTIFS(C43:AG43,"土",C49:AG49,"外")-COUNTIFS(C43:AG43,"土",C49:AG49,"－")-COUNTIFS(C43:AG43,"土",C49:AG49,"夏")-COUNTIFS(C43:AG43,"土",C49:AG49,"年")-COUNTIFS(C43:AG43,"土",C49:AG49,"工")-COUNTIFS(C43:AG43,"土",C49:AG49,"中")+COUNTIF(C43:AG43,"日")-COUNTIFS(C43:AG43,"日",C49:AG49,"外")-COUNTIFS(C43:AG43,"日",C49:AG49,"－")-COUNTIFS(C43:AG43,"日",C49:AG49,"夏")-COUNTIFS(C43:AG43,"日",C49:AG49,"年")-COUNTIFS(C43:AG43,"日",C49:AG49,"工")-COUNTIFS(C43:AG43,"日",C49:AG49,"中")</f>
        <v>8</v>
      </c>
      <c r="AQ49" s="21" t="str">
        <f>+IF(OR(COUNTIF(C49:AG49,"外")&gt;0,COUNTIF(C49:AG49,"夏")&gt;0,COUNTIF(C49:AG49,"年")&gt;0,COUNTIF(C49:AG49,"工")&gt;0,COUNTIF(C49:AG49,"中")&gt;0,COUNTIF(C49:AG49,"－")&gt;0),"○","")</f>
        <v>○</v>
      </c>
      <c r="AR49" s="19"/>
    </row>
    <row r="50" spans="1:44" ht="17.25" customHeight="1" x14ac:dyDescent="0.4"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11"/>
      <c r="AE50" s="28" t="s">
        <v>55</v>
      </c>
      <c r="AF50" s="28"/>
      <c r="AG50" s="28"/>
      <c r="AH50" s="31" t="str">
        <f>+IF(AO49="○",IF(AI48&gt;=AN49,"OK","NG"),IF(AL49&gt;=0.285,IF(AH49&gt;=0.285,"OK","NG"),IF(AI48&gt;=AM48,"OK","NG")))</f>
        <v>OK</v>
      </c>
      <c r="AI50" s="32"/>
      <c r="AJ50" s="29" t="str">
        <f>+IF(AQ49="○",IF(AK48&gt;=AP49,"OK","NG"),IF(AL49&gt;=0.285,IF(AJ49&gt;=0.285,"OK","NG"),IF(AK48&gt;=AM48,"OK","NG")))</f>
        <v>OK</v>
      </c>
      <c r="AK50" s="29"/>
      <c r="AL50" s="6"/>
      <c r="AM50" s="6"/>
      <c r="AN50" s="6"/>
      <c r="AO50" s="6"/>
      <c r="AP50" s="6"/>
      <c r="AQ50" s="6"/>
      <c r="AR50" s="6"/>
    </row>
    <row r="51" spans="1:44" ht="11.25" customHeight="1" x14ac:dyDescent="0.4"/>
    <row r="52" spans="1:44" ht="18" customHeight="1" x14ac:dyDescent="0.4">
      <c r="A52" s="78">
        <f>MOD(A41,12)+1</f>
        <v>2</v>
      </c>
      <c r="B52" s="78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44" ht="18" customHeight="1" x14ac:dyDescent="0.4">
      <c r="A53" s="29" t="s">
        <v>3</v>
      </c>
      <c r="B53" s="29"/>
      <c r="C53" s="20">
        <v>1</v>
      </c>
      <c r="D53" s="20">
        <v>2</v>
      </c>
      <c r="E53" s="20">
        <v>3</v>
      </c>
      <c r="F53" s="20">
        <v>4</v>
      </c>
      <c r="G53" s="20">
        <v>5</v>
      </c>
      <c r="H53" s="20">
        <v>6</v>
      </c>
      <c r="I53" s="20">
        <v>7</v>
      </c>
      <c r="J53" s="20">
        <v>8</v>
      </c>
      <c r="K53" s="20">
        <v>9</v>
      </c>
      <c r="L53" s="20">
        <v>10</v>
      </c>
      <c r="M53" s="20">
        <v>11</v>
      </c>
      <c r="N53" s="20">
        <v>12</v>
      </c>
      <c r="O53" s="20">
        <v>13</v>
      </c>
      <c r="P53" s="20">
        <v>14</v>
      </c>
      <c r="Q53" s="20">
        <v>15</v>
      </c>
      <c r="R53" s="20">
        <v>16</v>
      </c>
      <c r="S53" s="20">
        <v>17</v>
      </c>
      <c r="T53" s="20">
        <v>18</v>
      </c>
      <c r="U53" s="20">
        <v>19</v>
      </c>
      <c r="V53" s="20">
        <v>20</v>
      </c>
      <c r="W53" s="20">
        <v>21</v>
      </c>
      <c r="X53" s="20">
        <v>22</v>
      </c>
      <c r="Y53" s="20">
        <v>23</v>
      </c>
      <c r="Z53" s="20">
        <v>24</v>
      </c>
      <c r="AA53" s="20">
        <v>25</v>
      </c>
      <c r="AB53" s="20">
        <v>26</v>
      </c>
      <c r="AC53" s="20">
        <v>27</v>
      </c>
      <c r="AD53" s="20">
        <v>28</v>
      </c>
      <c r="AE53" s="20"/>
      <c r="AF53" s="20"/>
      <c r="AG53" s="20"/>
      <c r="AH53" s="31"/>
      <c r="AI53" s="32"/>
      <c r="AJ53" s="32"/>
      <c r="AK53" s="32"/>
      <c r="AL53" s="32"/>
      <c r="AM53" s="63"/>
      <c r="AN53" s="31" t="s">
        <v>5</v>
      </c>
      <c r="AO53" s="32"/>
      <c r="AP53" s="31" t="s">
        <v>6</v>
      </c>
      <c r="AQ53" s="63"/>
    </row>
    <row r="54" spans="1:44" ht="18" customHeight="1" x14ac:dyDescent="0.4">
      <c r="A54" s="29" t="s">
        <v>4</v>
      </c>
      <c r="B54" s="29"/>
      <c r="C54" s="23" t="s">
        <v>2</v>
      </c>
      <c r="D54" s="23" t="s">
        <v>8</v>
      </c>
      <c r="E54" s="23" t="s">
        <v>9</v>
      </c>
      <c r="F54" s="23" t="s">
        <v>11</v>
      </c>
      <c r="G54" s="23" t="s">
        <v>12</v>
      </c>
      <c r="H54" s="23" t="s">
        <v>13</v>
      </c>
      <c r="I54" s="23" t="s">
        <v>14</v>
      </c>
      <c r="J54" s="23" t="s">
        <v>2</v>
      </c>
      <c r="K54" s="23" t="s">
        <v>8</v>
      </c>
      <c r="L54" s="23" t="s">
        <v>9</v>
      </c>
      <c r="M54" s="23" t="s">
        <v>11</v>
      </c>
      <c r="N54" s="23" t="s">
        <v>12</v>
      </c>
      <c r="O54" s="23" t="s">
        <v>13</v>
      </c>
      <c r="P54" s="23" t="s">
        <v>14</v>
      </c>
      <c r="Q54" s="23" t="s">
        <v>2</v>
      </c>
      <c r="R54" s="23" t="s">
        <v>8</v>
      </c>
      <c r="S54" s="23" t="s">
        <v>9</v>
      </c>
      <c r="T54" s="23" t="s">
        <v>11</v>
      </c>
      <c r="U54" s="23" t="s">
        <v>12</v>
      </c>
      <c r="V54" s="23" t="s">
        <v>13</v>
      </c>
      <c r="W54" s="23" t="s">
        <v>14</v>
      </c>
      <c r="X54" s="23" t="s">
        <v>2</v>
      </c>
      <c r="Y54" s="23" t="s">
        <v>8</v>
      </c>
      <c r="Z54" s="23" t="s">
        <v>9</v>
      </c>
      <c r="AA54" s="23" t="s">
        <v>11</v>
      </c>
      <c r="AB54" s="23" t="s">
        <v>12</v>
      </c>
      <c r="AC54" s="23" t="s">
        <v>13</v>
      </c>
      <c r="AD54" s="23" t="s">
        <v>14</v>
      </c>
      <c r="AE54" s="23"/>
      <c r="AF54" s="20"/>
      <c r="AG54" s="20"/>
      <c r="AH54" s="31" t="s">
        <v>5</v>
      </c>
      <c r="AI54" s="32"/>
      <c r="AJ54" s="29" t="s">
        <v>54</v>
      </c>
      <c r="AK54" s="29"/>
      <c r="AL54" s="29" t="s">
        <v>56</v>
      </c>
      <c r="AM54" s="29"/>
      <c r="AN54" s="68" t="s">
        <v>60</v>
      </c>
      <c r="AO54" s="71" t="s">
        <v>61</v>
      </c>
      <c r="AP54" s="68" t="s">
        <v>60</v>
      </c>
      <c r="AQ54" s="71" t="s">
        <v>61</v>
      </c>
    </row>
    <row r="55" spans="1:44" ht="18" customHeight="1" x14ac:dyDescent="0.4">
      <c r="A55" s="48" t="s">
        <v>36</v>
      </c>
      <c r="B55" s="49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 t="s">
        <v>72</v>
      </c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 t="s">
        <v>73</v>
      </c>
      <c r="Z55" s="42"/>
      <c r="AA55" s="42"/>
      <c r="AB55" s="42" t="s">
        <v>37</v>
      </c>
      <c r="AC55" s="42"/>
      <c r="AD55" s="42"/>
      <c r="AE55" s="42"/>
      <c r="AF55" s="42"/>
      <c r="AG55" s="42"/>
      <c r="AH55" s="45" t="s">
        <v>16</v>
      </c>
      <c r="AI55" s="45" t="s">
        <v>17</v>
      </c>
      <c r="AJ55" s="45" t="s">
        <v>16</v>
      </c>
      <c r="AK55" s="45" t="s">
        <v>17</v>
      </c>
      <c r="AL55" s="33" t="s">
        <v>57</v>
      </c>
      <c r="AM55" s="33" t="s">
        <v>53</v>
      </c>
      <c r="AN55" s="69"/>
      <c r="AO55" s="72"/>
      <c r="AP55" s="69"/>
      <c r="AQ55" s="72"/>
    </row>
    <row r="56" spans="1:44" ht="18" customHeight="1" x14ac:dyDescent="0.4">
      <c r="A56" s="50"/>
      <c r="B56" s="51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6"/>
      <c r="AI56" s="46"/>
      <c r="AJ56" s="46"/>
      <c r="AK56" s="46"/>
      <c r="AL56" s="33"/>
      <c r="AM56" s="33"/>
      <c r="AN56" s="69"/>
      <c r="AO56" s="72"/>
      <c r="AP56" s="69"/>
      <c r="AQ56" s="72"/>
    </row>
    <row r="57" spans="1:44" ht="18" customHeight="1" x14ac:dyDescent="0.4">
      <c r="A57" s="50"/>
      <c r="B57" s="51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6"/>
      <c r="AI57" s="46"/>
      <c r="AJ57" s="46"/>
      <c r="AK57" s="46"/>
      <c r="AL57" s="33"/>
      <c r="AM57" s="33"/>
      <c r="AN57" s="69"/>
      <c r="AO57" s="72"/>
      <c r="AP57" s="69"/>
      <c r="AQ57" s="72"/>
    </row>
    <row r="58" spans="1:44" ht="15.75" customHeight="1" x14ac:dyDescent="0.4">
      <c r="A58" s="52"/>
      <c r="B58" s="5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7"/>
      <c r="AI58" s="47"/>
      <c r="AJ58" s="47"/>
      <c r="AK58" s="47"/>
      <c r="AL58" s="33"/>
      <c r="AM58" s="33"/>
      <c r="AN58" s="69"/>
      <c r="AO58" s="72"/>
      <c r="AP58" s="69"/>
      <c r="AQ58" s="72"/>
    </row>
    <row r="59" spans="1:44" ht="18" customHeight="1" x14ac:dyDescent="0.4">
      <c r="A59" s="29" t="s">
        <v>5</v>
      </c>
      <c r="B59" s="29"/>
      <c r="C59" s="20" t="s">
        <v>25</v>
      </c>
      <c r="D59" s="20"/>
      <c r="E59" s="20"/>
      <c r="F59" s="20"/>
      <c r="G59" s="20"/>
      <c r="H59" s="20"/>
      <c r="I59" s="20" t="s">
        <v>62</v>
      </c>
      <c r="J59" s="20" t="s">
        <v>62</v>
      </c>
      <c r="K59" s="20" t="s">
        <v>62</v>
      </c>
      <c r="L59" s="20" t="s">
        <v>62</v>
      </c>
      <c r="M59" s="20" t="s">
        <v>62</v>
      </c>
      <c r="N59" s="20" t="s">
        <v>62</v>
      </c>
      <c r="O59" s="20" t="s">
        <v>62</v>
      </c>
      <c r="P59" s="20" t="s">
        <v>62</v>
      </c>
      <c r="Q59" s="20" t="s">
        <v>62</v>
      </c>
      <c r="R59" s="20"/>
      <c r="S59" s="20"/>
      <c r="T59" s="20"/>
      <c r="U59" s="20"/>
      <c r="V59" s="20"/>
      <c r="W59" s="20" t="s">
        <v>25</v>
      </c>
      <c r="X59" s="20" t="s">
        <v>25</v>
      </c>
      <c r="Y59" s="20" t="s">
        <v>25</v>
      </c>
      <c r="Z59" s="20"/>
      <c r="AA59" s="20"/>
      <c r="AB59" s="20"/>
      <c r="AC59" s="20" t="s">
        <v>26</v>
      </c>
      <c r="AD59" s="20" t="s">
        <v>25</v>
      </c>
      <c r="AE59" s="20" t="s">
        <v>26</v>
      </c>
      <c r="AF59" s="20" t="s">
        <v>26</v>
      </c>
      <c r="AG59" s="20" t="s">
        <v>26</v>
      </c>
      <c r="AH59" s="2">
        <f>COUNTA(C54:AG54)-COUNTIF(C59:AG59,"外")-COUNTIF(C59:AG59,"年")-COUNTIF(C59:AG59,"夏")-COUNTIF(C59:AG59,"工")-COUNTIF(C59:AG59,"中")-COUNTIF(C59:AG59,"－")</f>
        <v>19</v>
      </c>
      <c r="AI59" s="2">
        <f>COUNTIF(C59:AG59,"休")</f>
        <v>5</v>
      </c>
      <c r="AJ59" s="2">
        <f>COUNTA(C54:AG54)-COUNTIF(C60:AG60,"外")-COUNTIF(C60:AG60,"年")-COUNTIF(C60:AG60,"夏")-COUNTIF(C60:AG60,"工")-COUNTIF(C60:AG60,"中")-COUNTIF(C60:AG60,"－")</f>
        <v>28</v>
      </c>
      <c r="AK59" s="2">
        <f>COUNTIF(C60:AG60,"休")+COUNTIF(C60:AG60,"雨")+COUNTIF(C60:AG60,"振")</f>
        <v>8</v>
      </c>
      <c r="AL59" s="2">
        <f>+COUNTA(C54:AG54)</f>
        <v>28</v>
      </c>
      <c r="AM59" s="2">
        <f>+COUNTIF(C54:AG54,"土")+COUNTIF(C54:AG54,"日")</f>
        <v>8</v>
      </c>
      <c r="AN59" s="70"/>
      <c r="AO59" s="73"/>
      <c r="AP59" s="70"/>
      <c r="AQ59" s="73"/>
    </row>
    <row r="60" spans="1:44" ht="18" customHeight="1" x14ac:dyDescent="0.4">
      <c r="A60" s="29" t="s">
        <v>6</v>
      </c>
      <c r="B60" s="29"/>
      <c r="C60" s="23"/>
      <c r="D60" s="23"/>
      <c r="E60" s="23"/>
      <c r="F60" s="23"/>
      <c r="G60" s="23"/>
      <c r="H60" s="23"/>
      <c r="I60" s="23" t="s">
        <v>25</v>
      </c>
      <c r="J60" s="23" t="s">
        <v>25</v>
      </c>
      <c r="K60" s="20"/>
      <c r="L60" s="20"/>
      <c r="M60" s="20" t="s">
        <v>25</v>
      </c>
      <c r="N60" s="20"/>
      <c r="O60" s="20"/>
      <c r="P60" s="20"/>
      <c r="Q60" s="20"/>
      <c r="R60" s="20"/>
      <c r="S60" s="20" t="s">
        <v>25</v>
      </c>
      <c r="T60" s="20"/>
      <c r="U60" s="20"/>
      <c r="V60" s="20"/>
      <c r="W60" s="23" t="s">
        <v>25</v>
      </c>
      <c r="X60" s="23" t="s">
        <v>25</v>
      </c>
      <c r="Y60" s="20"/>
      <c r="Z60" s="20"/>
      <c r="AA60" s="20"/>
      <c r="AB60" s="20" t="s">
        <v>29</v>
      </c>
      <c r="AC60" s="20" t="s">
        <v>26</v>
      </c>
      <c r="AD60" s="20" t="s">
        <v>25</v>
      </c>
      <c r="AE60" s="20" t="s">
        <v>26</v>
      </c>
      <c r="AF60" s="20" t="s">
        <v>26</v>
      </c>
      <c r="AG60" s="20" t="s">
        <v>26</v>
      </c>
      <c r="AH60" s="34">
        <f>IF(AH59=0,"",+AI59/AH59)</f>
        <v>0.26315789473684209</v>
      </c>
      <c r="AI60" s="35"/>
      <c r="AJ60" s="30">
        <f>IF(AJ59=0,"",+AK59/AJ59)</f>
        <v>0.2857142857142857</v>
      </c>
      <c r="AK60" s="30"/>
      <c r="AL60" s="30">
        <f>+AM59/AL59</f>
        <v>0.2857142857142857</v>
      </c>
      <c r="AM60" s="30"/>
      <c r="AN60" s="2">
        <f>COUNTIF(C54:AG54,"土")-COUNTIFS(C54:AG54,"土",C59:AG59,"外")-COUNTIFS(C54:AG54,"土",C59:AG59,"－")-COUNTIFS(C54:AG54,"土",C59:AG59,"夏")-COUNTIFS(C54:AG54,"土",C59:AG59,"年")-COUNTIFS(C54:AG54,"土",C59:AG59,"工")-COUNTIFS(C54:AG54,"土",C59:AG59,"中")+COUNTIF(C54:AG54,"日")-COUNTIFS(C54:AG54,"日",C59:AG59,"外")-COUNTIFS(C54:AG54,"日",C59:AG59,"－")-COUNTIFS(C54:AG54,"日",C59:AG59,"夏")-COUNTIFS(C54:AG54,"日",C59:AG59,"年")-COUNTIFS(C54:AG54,"日",C59:AG59,"工")-COUNTIFS(C54:AG54,"日",C59:AG59,"中")</f>
        <v>4</v>
      </c>
      <c r="AO60" s="21" t="str">
        <f>+IF(OR(COUNTIF(C59:AG59,"外")&gt;0,COUNTIF(C59:AG59,"夏")&gt;0,COUNTIF(C59:AG59,"年")&gt;0,COUNTIF(C59:AG59,"工")&gt;0,COUNTIF(C59:AG59,"中")&gt;0,COUNTIF(C59:AG59,"－")&gt;0),"○","")</f>
        <v>○</v>
      </c>
      <c r="AP60" s="24">
        <f>COUNTIF(C54:AG54,"土")-COUNTIFS(C54:AG54,"土",C60:AG60,"外")-COUNTIFS(C54:AG54,"土",C60:AG60,"－")-COUNTIFS(C54:AG54,"土",C60:AG60,"夏")-COUNTIFS(C54:AG54,"土",C60:AG60,"年")-COUNTIFS(C54:AG54,"土",C60:AG60,"工")-COUNTIFS(C54:AG54,"土",C60:AG60,"中")+COUNTIF(C54:AG54,"日")-COUNTIFS(C54:AG54,"日",C60:AG60,"外")-COUNTIFS(C54:AG54,"日",C60:AG60,"－")-COUNTIFS(C54:AG54,"日",C60:AG60,"夏")-COUNTIFS(C54:AG54,"日",C60:AG60,"年")-COUNTIFS(C54:AG54,"日",C60:AG60,"工")-COUNTIFS(C54:AG54,"日",C60:AG60,"中")</f>
        <v>8</v>
      </c>
      <c r="AQ60" s="21" t="str">
        <f>+IF(OR(COUNTIF(C60:AG60,"外")&gt;0,COUNTIF(C60:AG60,"夏")&gt;0,COUNTIF(C60:AG60,"年")&gt;0,COUNTIF(C60:AG60,"工")&gt;0,COUNTIF(C60:AG60,"中")&gt;0,COUNTIF(C60:AG60,"－")&gt;0),"○","")</f>
        <v/>
      </c>
    </row>
    <row r="61" spans="1:44" ht="17.25" customHeight="1" x14ac:dyDescent="0.4"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11"/>
      <c r="AE61" s="28" t="s">
        <v>55</v>
      </c>
      <c r="AF61" s="28"/>
      <c r="AG61" s="28"/>
      <c r="AH61" s="31" t="str">
        <f>+IF(AO60="○",IF(AI59&gt;=AN60,"OK","NG"),IF(AL60&gt;=0.285,IF(AH60&gt;=0.285,"OK","NG"),IF(AI59&gt;=AM59,"OK","NG")))</f>
        <v>OK</v>
      </c>
      <c r="AI61" s="32"/>
      <c r="AJ61" s="29" t="str">
        <f>+IF(AQ60="○",IF(AK59&gt;=AP60,"OK","NG"),IF(AL60&gt;=0.285,IF(AJ60&gt;=0.285,"OK","NG"),IF(AK59&gt;=AM59,"OK","NG")))</f>
        <v>OK</v>
      </c>
      <c r="AK61" s="29"/>
      <c r="AL61" s="6"/>
      <c r="AM61" s="6"/>
      <c r="AN61" s="6"/>
      <c r="AO61" s="6"/>
      <c r="AP61" s="6"/>
      <c r="AQ61" s="6"/>
      <c r="AR61" s="6"/>
    </row>
    <row r="62" spans="1:44" ht="11.25" customHeight="1" x14ac:dyDescent="0.4"/>
    <row r="63" spans="1:44" ht="18" customHeight="1" x14ac:dyDescent="0.4">
      <c r="A63" s="78">
        <f>MOD(A52,12)+1</f>
        <v>3</v>
      </c>
      <c r="B63" s="78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44" ht="18" customHeight="1" x14ac:dyDescent="0.4">
      <c r="A64" s="29" t="s">
        <v>3</v>
      </c>
      <c r="B64" s="29"/>
      <c r="C64" s="20">
        <v>1</v>
      </c>
      <c r="D64" s="20">
        <v>2</v>
      </c>
      <c r="E64" s="20">
        <v>3</v>
      </c>
      <c r="F64" s="20">
        <v>4</v>
      </c>
      <c r="G64" s="20">
        <v>5</v>
      </c>
      <c r="H64" s="20">
        <v>6</v>
      </c>
      <c r="I64" s="20">
        <v>7</v>
      </c>
      <c r="J64" s="20">
        <v>8</v>
      </c>
      <c r="K64" s="20">
        <v>9</v>
      </c>
      <c r="L64" s="20">
        <v>10</v>
      </c>
      <c r="M64" s="20">
        <v>11</v>
      </c>
      <c r="N64" s="20">
        <v>12</v>
      </c>
      <c r="O64" s="20">
        <v>13</v>
      </c>
      <c r="P64" s="20">
        <v>14</v>
      </c>
      <c r="Q64" s="20">
        <v>15</v>
      </c>
      <c r="R64" s="20">
        <v>16</v>
      </c>
      <c r="S64" s="20">
        <v>17</v>
      </c>
      <c r="T64" s="20">
        <v>18</v>
      </c>
      <c r="U64" s="20">
        <v>19</v>
      </c>
      <c r="V64" s="20">
        <v>20</v>
      </c>
      <c r="W64" s="20">
        <v>21</v>
      </c>
      <c r="X64" s="20">
        <v>22</v>
      </c>
      <c r="Y64" s="20">
        <v>23</v>
      </c>
      <c r="Z64" s="20">
        <v>24</v>
      </c>
      <c r="AA64" s="20">
        <v>25</v>
      </c>
      <c r="AB64" s="20">
        <v>26</v>
      </c>
      <c r="AC64" s="20">
        <v>27</v>
      </c>
      <c r="AD64" s="20">
        <v>28</v>
      </c>
      <c r="AE64" s="20">
        <v>29</v>
      </c>
      <c r="AF64" s="20">
        <v>30</v>
      </c>
      <c r="AG64" s="20">
        <v>31</v>
      </c>
      <c r="AH64" s="31"/>
      <c r="AI64" s="32"/>
      <c r="AJ64" s="32"/>
      <c r="AK64" s="32"/>
      <c r="AL64" s="32"/>
      <c r="AM64" s="63"/>
      <c r="AN64" s="31" t="s">
        <v>5</v>
      </c>
      <c r="AO64" s="32"/>
      <c r="AP64" s="31" t="s">
        <v>6</v>
      </c>
      <c r="AQ64" s="63"/>
    </row>
    <row r="65" spans="1:44" ht="18" customHeight="1" x14ac:dyDescent="0.4">
      <c r="A65" s="29" t="s">
        <v>4</v>
      </c>
      <c r="B65" s="29"/>
      <c r="C65" s="23" t="s">
        <v>2</v>
      </c>
      <c r="D65" s="23" t="s">
        <v>8</v>
      </c>
      <c r="E65" s="23" t="s">
        <v>9</v>
      </c>
      <c r="F65" s="23" t="s">
        <v>11</v>
      </c>
      <c r="G65" s="23" t="s">
        <v>12</v>
      </c>
      <c r="H65" s="23" t="s">
        <v>13</v>
      </c>
      <c r="I65" s="23" t="s">
        <v>14</v>
      </c>
      <c r="J65" s="23" t="s">
        <v>2</v>
      </c>
      <c r="K65" s="23" t="s">
        <v>8</v>
      </c>
      <c r="L65" s="23" t="s">
        <v>9</v>
      </c>
      <c r="M65" s="23" t="s">
        <v>11</v>
      </c>
      <c r="N65" s="23" t="s">
        <v>12</v>
      </c>
      <c r="O65" s="23" t="s">
        <v>13</v>
      </c>
      <c r="P65" s="23" t="s">
        <v>14</v>
      </c>
      <c r="Q65" s="23" t="s">
        <v>2</v>
      </c>
      <c r="R65" s="23" t="s">
        <v>8</v>
      </c>
      <c r="S65" s="23" t="s">
        <v>9</v>
      </c>
      <c r="T65" s="23" t="s">
        <v>11</v>
      </c>
      <c r="U65" s="23" t="s">
        <v>12</v>
      </c>
      <c r="V65" s="23" t="s">
        <v>13</v>
      </c>
      <c r="W65" s="23" t="s">
        <v>14</v>
      </c>
      <c r="X65" s="23" t="s">
        <v>2</v>
      </c>
      <c r="Y65" s="23" t="s">
        <v>8</v>
      </c>
      <c r="Z65" s="23" t="s">
        <v>9</v>
      </c>
      <c r="AA65" s="23" t="s">
        <v>11</v>
      </c>
      <c r="AB65" s="23" t="s">
        <v>12</v>
      </c>
      <c r="AC65" s="23" t="s">
        <v>13</v>
      </c>
      <c r="AD65" s="23" t="s">
        <v>14</v>
      </c>
      <c r="AE65" s="23" t="s">
        <v>2</v>
      </c>
      <c r="AF65" s="23" t="s">
        <v>8</v>
      </c>
      <c r="AG65" s="23" t="s">
        <v>9</v>
      </c>
      <c r="AH65" s="31" t="s">
        <v>5</v>
      </c>
      <c r="AI65" s="32"/>
      <c r="AJ65" s="29" t="s">
        <v>54</v>
      </c>
      <c r="AK65" s="29"/>
      <c r="AL65" s="29" t="s">
        <v>56</v>
      </c>
      <c r="AM65" s="29"/>
      <c r="AN65" s="68" t="s">
        <v>60</v>
      </c>
      <c r="AO65" s="71" t="s">
        <v>61</v>
      </c>
      <c r="AP65" s="68" t="s">
        <v>60</v>
      </c>
      <c r="AQ65" s="71" t="s">
        <v>61</v>
      </c>
    </row>
    <row r="66" spans="1:44" ht="18" customHeight="1" x14ac:dyDescent="0.4">
      <c r="A66" s="48" t="s">
        <v>36</v>
      </c>
      <c r="B66" s="49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 t="s">
        <v>74</v>
      </c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5" t="s">
        <v>16</v>
      </c>
      <c r="AI66" s="45" t="s">
        <v>17</v>
      </c>
      <c r="AJ66" s="45" t="s">
        <v>16</v>
      </c>
      <c r="AK66" s="45" t="s">
        <v>17</v>
      </c>
      <c r="AL66" s="33" t="s">
        <v>57</v>
      </c>
      <c r="AM66" s="33" t="s">
        <v>53</v>
      </c>
      <c r="AN66" s="69"/>
      <c r="AO66" s="72"/>
      <c r="AP66" s="69"/>
      <c r="AQ66" s="72"/>
    </row>
    <row r="67" spans="1:44" ht="18" customHeight="1" x14ac:dyDescent="0.4">
      <c r="A67" s="50"/>
      <c r="B67" s="51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6"/>
      <c r="AI67" s="46"/>
      <c r="AJ67" s="46"/>
      <c r="AK67" s="46"/>
      <c r="AL67" s="33"/>
      <c r="AM67" s="33"/>
      <c r="AN67" s="69"/>
      <c r="AO67" s="72"/>
      <c r="AP67" s="69"/>
      <c r="AQ67" s="72"/>
    </row>
    <row r="68" spans="1:44" ht="18" customHeight="1" x14ac:dyDescent="0.4">
      <c r="A68" s="50"/>
      <c r="B68" s="51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6"/>
      <c r="AI68" s="46"/>
      <c r="AJ68" s="46"/>
      <c r="AK68" s="46"/>
      <c r="AL68" s="33"/>
      <c r="AM68" s="33"/>
      <c r="AN68" s="69"/>
      <c r="AO68" s="72"/>
      <c r="AP68" s="69"/>
      <c r="AQ68" s="72"/>
    </row>
    <row r="69" spans="1:44" ht="15.75" customHeight="1" x14ac:dyDescent="0.4">
      <c r="A69" s="52"/>
      <c r="B69" s="5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7"/>
      <c r="AI69" s="47"/>
      <c r="AJ69" s="47"/>
      <c r="AK69" s="47"/>
      <c r="AL69" s="33"/>
      <c r="AM69" s="33"/>
      <c r="AN69" s="69"/>
      <c r="AO69" s="72"/>
      <c r="AP69" s="69"/>
      <c r="AQ69" s="72"/>
    </row>
    <row r="70" spans="1:44" ht="18" customHeight="1" x14ac:dyDescent="0.4">
      <c r="A70" s="29" t="s">
        <v>5</v>
      </c>
      <c r="B70" s="29"/>
      <c r="C70" s="20" t="s">
        <v>25</v>
      </c>
      <c r="D70" s="20"/>
      <c r="E70" s="20"/>
      <c r="F70" s="20"/>
      <c r="G70" s="20"/>
      <c r="H70" s="20"/>
      <c r="I70" s="20" t="s">
        <v>25</v>
      </c>
      <c r="J70" s="20" t="s">
        <v>25</v>
      </c>
      <c r="K70" s="20"/>
      <c r="L70" s="20"/>
      <c r="M70" s="20"/>
      <c r="N70" s="20"/>
      <c r="O70" s="20"/>
      <c r="P70" s="23" t="s">
        <v>25</v>
      </c>
      <c r="Q70" s="23" t="s">
        <v>25</v>
      </c>
      <c r="R70" s="20"/>
      <c r="S70" s="20"/>
      <c r="T70" s="20"/>
      <c r="U70" s="20"/>
      <c r="V70" s="20"/>
      <c r="W70" s="20" t="s">
        <v>25</v>
      </c>
      <c r="X70" s="20" t="s">
        <v>25</v>
      </c>
      <c r="Y70" s="20"/>
      <c r="Z70" s="20"/>
      <c r="AA70" s="20"/>
      <c r="AB70" s="20"/>
      <c r="AC70" s="20" t="s">
        <v>58</v>
      </c>
      <c r="AD70" s="23" t="s">
        <v>58</v>
      </c>
      <c r="AE70" s="23" t="s">
        <v>58</v>
      </c>
      <c r="AF70" s="23" t="s">
        <v>58</v>
      </c>
      <c r="AG70" s="23" t="s">
        <v>58</v>
      </c>
      <c r="AH70" s="2">
        <f>COUNTA(C65:AG65)-COUNTIF(C70:AG70,"外")-COUNTIF(C70:AG70,"年")-COUNTIF(C70:AG70,"夏")-COUNTIF(C70:AG70,"工")-COUNTIF(C70:AG70,"中")-COUNTIF(C70:AG70,"－")</f>
        <v>26</v>
      </c>
      <c r="AI70" s="2">
        <f>COUNTIF(C70:AG70,"休")</f>
        <v>7</v>
      </c>
      <c r="AJ70" s="2">
        <f>COUNTA(C65:AG65)-COUNTIF(C71:AG71,"外")-COUNTIF(C71:AG71,"年")-COUNTIF(C71:AG71,"夏")-COUNTIF(C71:AG71,"工")-COUNTIF(C71:AG71,"中")-COUNTIF(C71:AG71,"－")</f>
        <v>19</v>
      </c>
      <c r="AK70" s="2">
        <f>COUNTIF(C71:AG71,"休")+COUNTIF(C71:AG71,"雨")+COUNTIF(C71:AG71,"振")</f>
        <v>5</v>
      </c>
      <c r="AL70" s="2">
        <f>+COUNTA(C65:AG65)</f>
        <v>31</v>
      </c>
      <c r="AM70" s="2">
        <f>+COUNTIF(C65:AG65,"土")+COUNTIF(C65:AG65,"日")</f>
        <v>9</v>
      </c>
      <c r="AN70" s="70"/>
      <c r="AO70" s="73"/>
      <c r="AP70" s="70"/>
      <c r="AQ70" s="73"/>
    </row>
    <row r="71" spans="1:44" ht="18" customHeight="1" x14ac:dyDescent="0.4">
      <c r="A71" s="29" t="s">
        <v>6</v>
      </c>
      <c r="B71" s="29"/>
      <c r="C71" s="20" t="s">
        <v>25</v>
      </c>
      <c r="D71" s="20"/>
      <c r="E71" s="20"/>
      <c r="F71" s="20"/>
      <c r="G71" s="20"/>
      <c r="H71" s="20"/>
      <c r="I71" s="20" t="s">
        <v>25</v>
      </c>
      <c r="J71" s="20" t="s">
        <v>25</v>
      </c>
      <c r="K71" s="20"/>
      <c r="L71" s="20"/>
      <c r="M71" s="20"/>
      <c r="N71" s="20"/>
      <c r="O71" s="20"/>
      <c r="P71" s="23" t="s">
        <v>25</v>
      </c>
      <c r="Q71" s="23" t="s">
        <v>25</v>
      </c>
      <c r="R71" s="20"/>
      <c r="S71" s="20"/>
      <c r="T71" s="20"/>
      <c r="U71" s="20"/>
      <c r="V71" s="23" t="s">
        <v>58</v>
      </c>
      <c r="W71" s="23" t="s">
        <v>58</v>
      </c>
      <c r="X71" s="23" t="s">
        <v>58</v>
      </c>
      <c r="Y71" s="23" t="s">
        <v>58</v>
      </c>
      <c r="Z71" s="23" t="s">
        <v>58</v>
      </c>
      <c r="AA71" s="23" t="s">
        <v>58</v>
      </c>
      <c r="AB71" s="23" t="s">
        <v>58</v>
      </c>
      <c r="AC71" s="23" t="s">
        <v>58</v>
      </c>
      <c r="AD71" s="23" t="s">
        <v>58</v>
      </c>
      <c r="AE71" s="23" t="s">
        <v>58</v>
      </c>
      <c r="AF71" s="23" t="s">
        <v>58</v>
      </c>
      <c r="AG71" s="23" t="s">
        <v>58</v>
      </c>
      <c r="AH71" s="34">
        <f>IF(AH70=0,"",+AI70/AH70)</f>
        <v>0.26923076923076922</v>
      </c>
      <c r="AI71" s="35"/>
      <c r="AJ71" s="30">
        <f>IF(AJ70=0,"",+AK70/AJ70)</f>
        <v>0.26315789473684209</v>
      </c>
      <c r="AK71" s="30"/>
      <c r="AL71" s="30">
        <f>+AM70/AL70</f>
        <v>0.29032258064516131</v>
      </c>
      <c r="AM71" s="30"/>
      <c r="AN71" s="2">
        <f>COUNTIF(C65:AG65,"土")-COUNTIFS(C65:AG65,"土",C70:AG70,"外")-COUNTIFS(C65:AG65,"土",C70:AG70,"－")-COUNTIFS(C65:AG65,"土",C70:AG70,"夏")-COUNTIFS(C65:AG65,"土",C70:AG70,"年")-COUNTIFS(C65:AG65,"土",C70:AG70,"工")-COUNTIFS(C65:AG65,"土",C70:AG70,"中")+COUNTIF(C65:AG65,"日")-COUNTIFS(C65:AG65,"日",C70:AG70,"外")-COUNTIFS(C65:AG65,"日",C70:AG70,"－")-COUNTIFS(C65:AG65,"日",C70:AG70,"夏")-COUNTIFS(C65:AG65,"日",C70:AG70,"年")-COUNTIFS(C65:AG65,"日",C70:AG70,"工")-COUNTIFS(C65:AG65,"日",C70:AG70,"中")</f>
        <v>7</v>
      </c>
      <c r="AO71" s="21" t="str">
        <f>+IF(OR(COUNTIF(C70:AG70,"外")&gt;0,COUNTIF(C70:AG70,"夏")&gt;0,COUNTIF(C70:AG70,"年")&gt;0,COUNTIF(C70:AG70,"工")&gt;0,COUNTIF(C70:AG70,"中")&gt;0,COUNTIF(C70:AG70,"－")&gt;0),"○","")</f>
        <v>○</v>
      </c>
      <c r="AP71" s="24">
        <f>COUNTIF(C65:AG65,"土")-COUNTIFS(C65:AG65,"土",C71:AG71,"外")-COUNTIFS(C65:AG65,"土",C71:AG71,"－")-COUNTIFS(C65:AG65,"土",C71:AG71,"夏")-COUNTIFS(C65:AG65,"土",C71:AG71,"年")-COUNTIFS(C65:AG65,"土",C71:AG71,"工")-COUNTIFS(C65:AG65,"土",C71:AG71,"中")+COUNTIF(C65:AG65,"日")-COUNTIFS(C65:AG65,"日",C71:AG71,"外")-COUNTIFS(C65:AG65,"日",C71:AG71,"－")-COUNTIFS(C65:AG65,"日",C71:AG71,"夏")-COUNTIFS(C65:AG65,"日",C71:AG71,"年")-COUNTIFS(C65:AG65,"日",C71:AG71,"工")-COUNTIFS(C65:AG65,"日",C71:AG71,"中")</f>
        <v>5</v>
      </c>
      <c r="AQ71" s="21" t="str">
        <f>+IF(OR(COUNTIF(C71:AG71,"外")&gt;0,COUNTIF(C71:AG71,"夏")&gt;0,COUNTIF(C71:AG71,"年")&gt;0,COUNTIF(C71:AG71,"工")&gt;0,COUNTIF(C71:AG71,"中")&gt;0,COUNTIF(C71:AG71,"－")&gt;0),"○","")</f>
        <v>○</v>
      </c>
    </row>
    <row r="72" spans="1:44" ht="17.25" customHeight="1" x14ac:dyDescent="0.4"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11"/>
      <c r="AE72" s="28" t="s">
        <v>55</v>
      </c>
      <c r="AF72" s="28"/>
      <c r="AG72" s="28"/>
      <c r="AH72" s="31" t="str">
        <f>+IF(AO71="○",IF(AI70&gt;=AN71,"OK","NG"),IF(AL71&gt;=0.285,IF(AH71&gt;=0.285,"OK","NG"),IF(AI70&gt;=AM70,"OK","NG")))</f>
        <v>OK</v>
      </c>
      <c r="AI72" s="32"/>
      <c r="AJ72" s="29" t="str">
        <f>+IF(AQ71="○",IF(AK70&gt;=AP71,"OK","NG"),IF(AL71&gt;=0.285,IF(AJ71&gt;=0.285,"OK","NG"),IF(AK70&gt;=AM70,"OK","NG")))</f>
        <v>OK</v>
      </c>
      <c r="AK72" s="29"/>
      <c r="AL72" s="6"/>
      <c r="AM72" s="6"/>
      <c r="AN72" s="6"/>
      <c r="AO72" s="6"/>
      <c r="AP72" s="6"/>
      <c r="AQ72" s="6"/>
      <c r="AR72" s="6"/>
    </row>
  </sheetData>
  <mergeCells count="371">
    <mergeCell ref="U33:U36"/>
    <mergeCell ref="V33:V36"/>
    <mergeCell ref="W33:W36"/>
    <mergeCell ref="V44:V47"/>
    <mergeCell ref="AE72:AG72"/>
    <mergeCell ref="AH72:AI72"/>
    <mergeCell ref="AE39:AG39"/>
    <mergeCell ref="AH39:AI39"/>
    <mergeCell ref="AH61:AI61"/>
    <mergeCell ref="AJ72:AK72"/>
    <mergeCell ref="L22:X25"/>
    <mergeCell ref="F33:F36"/>
    <mergeCell ref="G33:G36"/>
    <mergeCell ref="H33:H36"/>
    <mergeCell ref="I33:I36"/>
    <mergeCell ref="J33:J36"/>
    <mergeCell ref="K33:K36"/>
    <mergeCell ref="Y66:Y69"/>
    <mergeCell ref="N66:N69"/>
    <mergeCell ref="O66:O69"/>
    <mergeCell ref="P66:P69"/>
    <mergeCell ref="Q66:Q69"/>
    <mergeCell ref="R66:R69"/>
    <mergeCell ref="S66:S69"/>
    <mergeCell ref="H66:H69"/>
    <mergeCell ref="I66:I69"/>
    <mergeCell ref="J66:J69"/>
    <mergeCell ref="K66:K69"/>
    <mergeCell ref="L66:L69"/>
    <mergeCell ref="M66:M69"/>
    <mergeCell ref="AE61:AG61"/>
    <mergeCell ref="AJ61:AK61"/>
    <mergeCell ref="N55:N58"/>
    <mergeCell ref="A71:B71"/>
    <mergeCell ref="AH71:AI71"/>
    <mergeCell ref="AJ71:AK71"/>
    <mergeCell ref="AL71:AM71"/>
    <mergeCell ref="AF66:AF69"/>
    <mergeCell ref="AG66:AG69"/>
    <mergeCell ref="AH66:AH69"/>
    <mergeCell ref="AI66:AI69"/>
    <mergeCell ref="AJ66:AJ69"/>
    <mergeCell ref="AK66:AK69"/>
    <mergeCell ref="Z66:Z69"/>
    <mergeCell ref="AA66:AA69"/>
    <mergeCell ref="AB66:AB69"/>
    <mergeCell ref="AC66:AC69"/>
    <mergeCell ref="AD66:AD69"/>
    <mergeCell ref="AE66:AE69"/>
    <mergeCell ref="T66:T69"/>
    <mergeCell ref="U66:U69"/>
    <mergeCell ref="V66:V69"/>
    <mergeCell ref="W66:W69"/>
    <mergeCell ref="X66:X69"/>
    <mergeCell ref="A66:B69"/>
    <mergeCell ref="C66:C69"/>
    <mergeCell ref="D66:D69"/>
    <mergeCell ref="E66:E69"/>
    <mergeCell ref="F66:F69"/>
    <mergeCell ref="G66:G69"/>
    <mergeCell ref="AN64:AO64"/>
    <mergeCell ref="AP64:AQ64"/>
    <mergeCell ref="A65:B65"/>
    <mergeCell ref="AH65:AI65"/>
    <mergeCell ref="AJ65:AK65"/>
    <mergeCell ref="AL65:AM65"/>
    <mergeCell ref="AN65:AN70"/>
    <mergeCell ref="AO65:AO70"/>
    <mergeCell ref="AP65:AP70"/>
    <mergeCell ref="AQ65:AQ70"/>
    <mergeCell ref="AL66:AL69"/>
    <mergeCell ref="AM66:AM69"/>
    <mergeCell ref="A70:B70"/>
    <mergeCell ref="A63:B63"/>
    <mergeCell ref="A64:B64"/>
    <mergeCell ref="AH64:AM64"/>
    <mergeCell ref="AL55:AL58"/>
    <mergeCell ref="AM55:AM58"/>
    <mergeCell ref="A59:B59"/>
    <mergeCell ref="A60:B60"/>
    <mergeCell ref="AH60:AI60"/>
    <mergeCell ref="AJ60:AK60"/>
    <mergeCell ref="AL60:AM60"/>
    <mergeCell ref="AF55:AF58"/>
    <mergeCell ref="AG55:AG58"/>
    <mergeCell ref="AH55:AH58"/>
    <mergeCell ref="AI55:AI58"/>
    <mergeCell ref="AJ55:AJ58"/>
    <mergeCell ref="AK55:AK58"/>
    <mergeCell ref="Z55:Z58"/>
    <mergeCell ref="AA55:AA58"/>
    <mergeCell ref="AB55:AB58"/>
    <mergeCell ref="AC55:AC58"/>
    <mergeCell ref="AD55:AD58"/>
    <mergeCell ref="AE55:AE58"/>
    <mergeCell ref="X55:X58"/>
    <mergeCell ref="Y55:Y58"/>
    <mergeCell ref="A54:B54"/>
    <mergeCell ref="AH54:AI54"/>
    <mergeCell ref="AJ54:AK54"/>
    <mergeCell ref="A55:B58"/>
    <mergeCell ref="C55:C58"/>
    <mergeCell ref="D55:D58"/>
    <mergeCell ref="E55:E58"/>
    <mergeCell ref="F55:F58"/>
    <mergeCell ref="G55:G58"/>
    <mergeCell ref="AL54:AM54"/>
    <mergeCell ref="AN54:AN59"/>
    <mergeCell ref="AO54:AO59"/>
    <mergeCell ref="AP54:AP59"/>
    <mergeCell ref="AQ54:AQ59"/>
    <mergeCell ref="H55:H58"/>
    <mergeCell ref="I55:I58"/>
    <mergeCell ref="J55:J58"/>
    <mergeCell ref="K55:K58"/>
    <mergeCell ref="L55:L58"/>
    <mergeCell ref="M55:M58"/>
    <mergeCell ref="T55:T58"/>
    <mergeCell ref="U55:U58"/>
    <mergeCell ref="V55:V58"/>
    <mergeCell ref="W55:W58"/>
    <mergeCell ref="O55:O58"/>
    <mergeCell ref="P55:P58"/>
    <mergeCell ref="Q55:Q58"/>
    <mergeCell ref="R55:R58"/>
    <mergeCell ref="S55:S58"/>
    <mergeCell ref="A52:B52"/>
    <mergeCell ref="A53:B53"/>
    <mergeCell ref="AH53:AM53"/>
    <mergeCell ref="A48:B48"/>
    <mergeCell ref="A49:B49"/>
    <mergeCell ref="AH49:AI49"/>
    <mergeCell ref="AJ49:AK49"/>
    <mergeCell ref="AL49:AM49"/>
    <mergeCell ref="AB44:AB47"/>
    <mergeCell ref="AC44:AC47"/>
    <mergeCell ref="AD44:AD47"/>
    <mergeCell ref="AE44:AE47"/>
    <mergeCell ref="AH44:AH47"/>
    <mergeCell ref="AI44:AI47"/>
    <mergeCell ref="AJ44:AJ47"/>
    <mergeCell ref="AK44:AK47"/>
    <mergeCell ref="AL44:AL47"/>
    <mergeCell ref="AM44:AM47"/>
    <mergeCell ref="T44:T47"/>
    <mergeCell ref="U44:U47"/>
    <mergeCell ref="A44:B47"/>
    <mergeCell ref="C44:C47"/>
    <mergeCell ref="D44:D47"/>
    <mergeCell ref="E44:E47"/>
    <mergeCell ref="AN53:AO53"/>
    <mergeCell ref="AP53:AQ53"/>
    <mergeCell ref="W44:W47"/>
    <mergeCell ref="H44:H47"/>
    <mergeCell ref="I44:I47"/>
    <mergeCell ref="J44:J47"/>
    <mergeCell ref="K44:K47"/>
    <mergeCell ref="L44:L47"/>
    <mergeCell ref="M44:M47"/>
    <mergeCell ref="AE50:AG50"/>
    <mergeCell ref="AH50:AI50"/>
    <mergeCell ref="AJ50:AK50"/>
    <mergeCell ref="X44:X47"/>
    <mergeCell ref="Y44:Y47"/>
    <mergeCell ref="Z44:Z47"/>
    <mergeCell ref="AA44:AA47"/>
    <mergeCell ref="F44:F47"/>
    <mergeCell ref="G44:G47"/>
    <mergeCell ref="AN42:AO42"/>
    <mergeCell ref="AP42:AQ42"/>
    <mergeCell ref="A43:B43"/>
    <mergeCell ref="AH43:AI43"/>
    <mergeCell ref="AJ43:AK43"/>
    <mergeCell ref="AL43:AM43"/>
    <mergeCell ref="AN43:AN48"/>
    <mergeCell ref="AO43:AO48"/>
    <mergeCell ref="AP43:AP48"/>
    <mergeCell ref="AQ43:AQ48"/>
    <mergeCell ref="AF44:AF47"/>
    <mergeCell ref="AG44:AG47"/>
    <mergeCell ref="N44:N47"/>
    <mergeCell ref="O44:O47"/>
    <mergeCell ref="P44:P47"/>
    <mergeCell ref="Q44:Q47"/>
    <mergeCell ref="R44:R47"/>
    <mergeCell ref="S44:S47"/>
    <mergeCell ref="AJ39:AK39"/>
    <mergeCell ref="A41:B41"/>
    <mergeCell ref="A42:B42"/>
    <mergeCell ref="AH42:AM42"/>
    <mergeCell ref="AL33:AL36"/>
    <mergeCell ref="AM33:AM36"/>
    <mergeCell ref="A37:B37"/>
    <mergeCell ref="A38:B38"/>
    <mergeCell ref="AH38:AI38"/>
    <mergeCell ref="AJ38:AK38"/>
    <mergeCell ref="AL38:AM38"/>
    <mergeCell ref="L33:L36"/>
    <mergeCell ref="M33:M36"/>
    <mergeCell ref="AF33:AF36"/>
    <mergeCell ref="AG33:AG36"/>
    <mergeCell ref="AH33:AH36"/>
    <mergeCell ref="AI33:AI36"/>
    <mergeCell ref="AJ33:AJ36"/>
    <mergeCell ref="AK33:AK36"/>
    <mergeCell ref="Z33:Z36"/>
    <mergeCell ref="AA33:AA36"/>
    <mergeCell ref="R33:R36"/>
    <mergeCell ref="S33:S36"/>
    <mergeCell ref="T33:T36"/>
    <mergeCell ref="AN31:AO31"/>
    <mergeCell ref="AP31:AQ31"/>
    <mergeCell ref="A32:B32"/>
    <mergeCell ref="AH32:AI32"/>
    <mergeCell ref="AJ32:AK32"/>
    <mergeCell ref="AL32:AM32"/>
    <mergeCell ref="AN32:AN37"/>
    <mergeCell ref="AO32:AO37"/>
    <mergeCell ref="AP32:AP37"/>
    <mergeCell ref="AQ32:AQ37"/>
    <mergeCell ref="AB33:AB36"/>
    <mergeCell ref="AC33:AC36"/>
    <mergeCell ref="AD33:AD36"/>
    <mergeCell ref="AE33:AE36"/>
    <mergeCell ref="A33:B36"/>
    <mergeCell ref="C33:C36"/>
    <mergeCell ref="D33:D36"/>
    <mergeCell ref="E33:E36"/>
    <mergeCell ref="Y33:Y36"/>
    <mergeCell ref="N33:N36"/>
    <mergeCell ref="O33:O36"/>
    <mergeCell ref="P33:P36"/>
    <mergeCell ref="Q33:Q36"/>
    <mergeCell ref="X33:X36"/>
    <mergeCell ref="AE28:AG28"/>
    <mergeCell ref="AH28:AI28"/>
    <mergeCell ref="AJ28:AK28"/>
    <mergeCell ref="A30:B30"/>
    <mergeCell ref="A31:B31"/>
    <mergeCell ref="AH31:AM31"/>
    <mergeCell ref="AL22:AL25"/>
    <mergeCell ref="AM22:AM25"/>
    <mergeCell ref="A26:B26"/>
    <mergeCell ref="A27:B27"/>
    <mergeCell ref="AH27:AI27"/>
    <mergeCell ref="AJ27:AK27"/>
    <mergeCell ref="AL27:AM27"/>
    <mergeCell ref="AF22:AF25"/>
    <mergeCell ref="AG22:AG25"/>
    <mergeCell ref="AH22:AH25"/>
    <mergeCell ref="AI22:AI25"/>
    <mergeCell ref="AJ22:AJ25"/>
    <mergeCell ref="AK22:AK25"/>
    <mergeCell ref="Z22:Z25"/>
    <mergeCell ref="AA22:AA25"/>
    <mergeCell ref="AB22:AB25"/>
    <mergeCell ref="AC22:AC25"/>
    <mergeCell ref="AN20:AO20"/>
    <mergeCell ref="AP20:AQ20"/>
    <mergeCell ref="A21:B21"/>
    <mergeCell ref="AH21:AI21"/>
    <mergeCell ref="AJ21:AK21"/>
    <mergeCell ref="AL21:AM21"/>
    <mergeCell ref="AN21:AN26"/>
    <mergeCell ref="AO21:AO26"/>
    <mergeCell ref="AP21:AP26"/>
    <mergeCell ref="AQ21:AQ26"/>
    <mergeCell ref="AD22:AD25"/>
    <mergeCell ref="AE22:AE25"/>
    <mergeCell ref="Y22:Y25"/>
    <mergeCell ref="H22:H25"/>
    <mergeCell ref="I22:I25"/>
    <mergeCell ref="J22:J25"/>
    <mergeCell ref="K22:K25"/>
    <mergeCell ref="A22:B25"/>
    <mergeCell ref="C22:C25"/>
    <mergeCell ref="D22:D25"/>
    <mergeCell ref="E22:E25"/>
    <mergeCell ref="F22:F25"/>
    <mergeCell ref="G22:G25"/>
    <mergeCell ref="AE18:AG18"/>
    <mergeCell ref="AH18:AI18"/>
    <mergeCell ref="AJ18:AK18"/>
    <mergeCell ref="A19:B19"/>
    <mergeCell ref="A20:B20"/>
    <mergeCell ref="AH20:AM20"/>
    <mergeCell ref="AM12:AM15"/>
    <mergeCell ref="A16:B16"/>
    <mergeCell ref="A17:B17"/>
    <mergeCell ref="AH17:AI17"/>
    <mergeCell ref="AJ17:AK17"/>
    <mergeCell ref="AL17:AM17"/>
    <mergeCell ref="AG12:AG15"/>
    <mergeCell ref="AH12:AH15"/>
    <mergeCell ref="AI12:AI15"/>
    <mergeCell ref="AJ12:AJ15"/>
    <mergeCell ref="AK12:AK15"/>
    <mergeCell ref="AL12:AL15"/>
    <mergeCell ref="AA12:AA15"/>
    <mergeCell ref="AB12:AB15"/>
    <mergeCell ref="AC12:AC15"/>
    <mergeCell ref="AD12:AD15"/>
    <mergeCell ref="AE12:AE15"/>
    <mergeCell ref="AF12:AF15"/>
    <mergeCell ref="AP11:AP16"/>
    <mergeCell ref="AQ11:AQ16"/>
    <mergeCell ref="U12:U15"/>
    <mergeCell ref="V12:V15"/>
    <mergeCell ref="W12:W15"/>
    <mergeCell ref="X12:X15"/>
    <mergeCell ref="Y12:Y15"/>
    <mergeCell ref="Z12:Z15"/>
    <mergeCell ref="O12:O15"/>
    <mergeCell ref="P12:P15"/>
    <mergeCell ref="Q12:Q15"/>
    <mergeCell ref="R12:R15"/>
    <mergeCell ref="S12:S15"/>
    <mergeCell ref="T12:T15"/>
    <mergeCell ref="I12:I15"/>
    <mergeCell ref="J12:J15"/>
    <mergeCell ref="K12:K15"/>
    <mergeCell ref="L12:L15"/>
    <mergeCell ref="M12:M15"/>
    <mergeCell ref="N12:N15"/>
    <mergeCell ref="AO11:AO16"/>
    <mergeCell ref="AH10:AM10"/>
    <mergeCell ref="AN10:AO10"/>
    <mergeCell ref="AP10:AQ10"/>
    <mergeCell ref="A11:B11"/>
    <mergeCell ref="AH11:AI11"/>
    <mergeCell ref="AJ11:AK11"/>
    <mergeCell ref="AL11:AM11"/>
    <mergeCell ref="AN11:AN16"/>
    <mergeCell ref="AF5:AH5"/>
    <mergeCell ref="AI5:AK5"/>
    <mergeCell ref="A6:D6"/>
    <mergeCell ref="E6:I6"/>
    <mergeCell ref="W6:Y6"/>
    <mergeCell ref="Z6:AC6"/>
    <mergeCell ref="AD6:AE6"/>
    <mergeCell ref="AF6:AH6"/>
    <mergeCell ref="AI6:AK6"/>
    <mergeCell ref="A12:B15"/>
    <mergeCell ref="C12:C15"/>
    <mergeCell ref="D12:D15"/>
    <mergeCell ref="E12:E15"/>
    <mergeCell ref="F12:F15"/>
    <mergeCell ref="G12:G15"/>
    <mergeCell ref="H12:H15"/>
    <mergeCell ref="A9:B9"/>
    <mergeCell ref="A10:B10"/>
    <mergeCell ref="AI3:AK3"/>
    <mergeCell ref="A4:D4"/>
    <mergeCell ref="E4:I4"/>
    <mergeCell ref="J4:K4"/>
    <mergeCell ref="L4:P4"/>
    <mergeCell ref="Q4:R4"/>
    <mergeCell ref="Z4:AB4"/>
    <mergeCell ref="AC4:AE4"/>
    <mergeCell ref="AF4:AH4"/>
    <mergeCell ref="AI4:AK4"/>
    <mergeCell ref="A3:D3"/>
    <mergeCell ref="E3:R3"/>
    <mergeCell ref="W3:Y5"/>
    <mergeCell ref="Z3:AB3"/>
    <mergeCell ref="AC3:AE3"/>
    <mergeCell ref="AF3:AH3"/>
    <mergeCell ref="A5:D5"/>
    <mergeCell ref="E5:I5"/>
    <mergeCell ref="Z5:AB5"/>
    <mergeCell ref="AC5:AE5"/>
  </mergeCells>
  <phoneticPr fontId="3"/>
  <conditionalFormatting sqref="C12:H12 C11:AG11 J12:K12 M12:N12 C32:AG32 P12:R12">
    <cfRule type="containsText" dxfId="31" priority="17" operator="containsText" text="土">
      <formula>NOT(ISERROR(SEARCH("土",C11)))</formula>
    </cfRule>
    <cfRule type="containsText" dxfId="30" priority="18" operator="containsText" text="日">
      <formula>NOT(ISERROR(SEARCH("日",C11)))</formula>
    </cfRule>
  </conditionalFormatting>
  <conditionalFormatting sqref="C21:AG21">
    <cfRule type="containsText" dxfId="29" priority="15" operator="containsText" text="土">
      <formula>NOT(ISERROR(SEARCH("土",C21)))</formula>
    </cfRule>
    <cfRule type="containsText" dxfId="28" priority="16" operator="containsText" text="日">
      <formula>NOT(ISERROR(SEARCH("日",C21)))</formula>
    </cfRule>
  </conditionalFormatting>
  <conditionalFormatting sqref="C43:AG43">
    <cfRule type="containsText" dxfId="27" priority="13" operator="containsText" text="土">
      <formula>NOT(ISERROR(SEARCH("土",C43)))</formula>
    </cfRule>
    <cfRule type="containsText" dxfId="26" priority="14" operator="containsText" text="日">
      <formula>NOT(ISERROR(SEARCH("日",C43)))</formula>
    </cfRule>
  </conditionalFormatting>
  <conditionalFormatting sqref="C54:AG54">
    <cfRule type="containsText" dxfId="25" priority="11" operator="containsText" text="土">
      <formula>NOT(ISERROR(SEARCH("土",C54)))</formula>
    </cfRule>
    <cfRule type="containsText" dxfId="24" priority="12" operator="containsText" text="日">
      <formula>NOT(ISERROR(SEARCH("日",C54)))</formula>
    </cfRule>
  </conditionalFormatting>
  <conditionalFormatting sqref="C65:AG65">
    <cfRule type="containsText" dxfId="23" priority="9" operator="containsText" text="土">
      <formula>NOT(ISERROR(SEARCH("土",C65)))</formula>
    </cfRule>
    <cfRule type="containsText" dxfId="22" priority="10" operator="containsText" text="日">
      <formula>NOT(ISERROR(SEARCH("日",C65)))</formula>
    </cfRule>
  </conditionalFormatting>
  <conditionalFormatting sqref="T12:AB12 AD12:AG12">
    <cfRule type="containsText" dxfId="21" priority="7" operator="containsText" text="土">
      <formula>NOT(ISERROR(SEARCH("土",T12)))</formula>
    </cfRule>
    <cfRule type="containsText" dxfId="20" priority="8" operator="containsText" text="日">
      <formula>NOT(ISERROR(SEARCH("日",T12)))</formula>
    </cfRule>
  </conditionalFormatting>
  <conditionalFormatting sqref="AI6:AK6">
    <cfRule type="containsText" dxfId="19" priority="5" operator="containsText" text="NG">
      <formula>NOT(ISERROR(SEARCH("NG",AI6)))</formula>
    </cfRule>
    <cfRule type="cellIs" dxfId="18" priority="6" operator="equal">
      <formula>"OK"</formula>
    </cfRule>
  </conditionalFormatting>
  <conditionalFormatting sqref="I12">
    <cfRule type="containsText" dxfId="17" priority="3" operator="containsText" text="土">
      <formula>NOT(ISERROR(SEARCH("土",I12)))</formula>
    </cfRule>
    <cfRule type="containsText" dxfId="16" priority="4" operator="containsText" text="日">
      <formula>NOT(ISERROR(SEARCH("日",I12)))</formula>
    </cfRule>
  </conditionalFormatting>
  <conditionalFormatting sqref="L12">
    <cfRule type="containsText" dxfId="15" priority="1" operator="containsText" text="土">
      <formula>NOT(ISERROR(SEARCH("土",L12)))</formula>
    </cfRule>
    <cfRule type="containsText" dxfId="14" priority="2" operator="containsText" text="日">
      <formula>NOT(ISERROR(SEARCH("日",L12)))</formula>
    </cfRule>
  </conditionalFormatting>
  <dataValidations count="1">
    <dataValidation type="list" allowBlank="1" showInputMessage="1" showErrorMessage="1" sqref="C48:AG49 C16:AG17 C59:AG60 C37:AG38 C26:AG27 C70:AG71" xr:uid="{B5298F7D-1095-4F90-841C-6F739BB6C854}">
      <formula1>"外,　,－,休,雨,年,夏,工,中"</formula1>
    </dataValidation>
  </dataValidations>
  <pageMargins left="0.70866141732283472" right="0.39370078740157483" top="0.47244094488188981" bottom="0.47244094488188981" header="0" footer="0"/>
  <pageSetup paperSize="9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1D843-27A1-4BFB-BAC6-DBEEBCC33A6F}">
  <sheetPr>
    <tabColor rgb="FFFFFF00"/>
  </sheetPr>
  <dimension ref="A1:AW72"/>
  <sheetViews>
    <sheetView showGridLines="0" topLeftCell="A49" zoomScale="70" zoomScaleNormal="70" zoomScaleSheetLayoutView="55" workbookViewId="0">
      <selection activeCell="AP64" sqref="AP64:AQ64"/>
    </sheetView>
  </sheetViews>
  <sheetFormatPr defaultColWidth="3.375" defaultRowHeight="18" customHeight="1" x14ac:dyDescent="0.4"/>
  <cols>
    <col min="1" max="33" width="3.375" style="1"/>
    <col min="34" max="37" width="3.5" style="1" bestFit="1" customWidth="1"/>
    <col min="38" max="38" width="3.375" style="1" customWidth="1"/>
    <col min="39" max="40" width="3.5" style="1" bestFit="1" customWidth="1"/>
    <col min="41" max="43" width="3.375" style="1" customWidth="1"/>
    <col min="44" max="44" width="3.375" style="1"/>
    <col min="45" max="45" width="6.25" style="1" bestFit="1" customWidth="1"/>
    <col min="46" max="46" width="3.375" style="1" customWidth="1"/>
    <col min="47" max="47" width="8.875" style="1" customWidth="1"/>
    <col min="48" max="49" width="7.875" style="1" bestFit="1" customWidth="1"/>
    <col min="50" max="50" width="3.375" style="1"/>
    <col min="51" max="51" width="7.875" style="1" bestFit="1" customWidth="1"/>
    <col min="52" max="53" width="6.125" style="1" bestFit="1" customWidth="1"/>
    <col min="54" max="16384" width="3.375" style="1"/>
  </cols>
  <sheetData>
    <row r="1" spans="1:49" ht="18" customHeight="1" x14ac:dyDescent="0.4">
      <c r="A1" s="3" t="s">
        <v>24</v>
      </c>
    </row>
    <row r="2" spans="1:49" ht="9" customHeight="1" x14ac:dyDescent="0.4"/>
    <row r="3" spans="1:49" ht="18" customHeight="1" x14ac:dyDescent="0.4">
      <c r="A3" s="29" t="s">
        <v>45</v>
      </c>
      <c r="B3" s="29"/>
      <c r="C3" s="29"/>
      <c r="D3" s="29"/>
      <c r="E3" s="74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W3" s="29" t="s">
        <v>22</v>
      </c>
      <c r="X3" s="29"/>
      <c r="Y3" s="29"/>
      <c r="Z3" s="29"/>
      <c r="AA3" s="29"/>
      <c r="AB3" s="29"/>
      <c r="AC3" s="29" t="s">
        <v>21</v>
      </c>
      <c r="AD3" s="29"/>
      <c r="AE3" s="29"/>
      <c r="AF3" s="29" t="s">
        <v>17</v>
      </c>
      <c r="AG3" s="29"/>
      <c r="AH3" s="29"/>
      <c r="AI3" s="29" t="s">
        <v>20</v>
      </c>
      <c r="AJ3" s="29"/>
      <c r="AK3" s="29"/>
      <c r="AW3" s="1" t="str">
        <f>+IF(OR(COUNTIF(C16:AG16,"外")&gt;0,COUNTIF(C16:AG16,"夏")&gt;0,COUNTIF(C16:AG16,"年")&gt;0,COUNTIF(C16:AG16,"工")&gt;0,COUNTIF(C16:AG16,"中")&gt;0,COUNTIF(C16:AG16,"－")&gt;0),"○","")</f>
        <v/>
      </c>
    </row>
    <row r="4" spans="1:49" ht="18" customHeight="1" x14ac:dyDescent="0.4">
      <c r="A4" s="29" t="s">
        <v>46</v>
      </c>
      <c r="B4" s="29"/>
      <c r="C4" s="29"/>
      <c r="D4" s="29"/>
      <c r="E4" s="66"/>
      <c r="F4" s="67"/>
      <c r="G4" s="67"/>
      <c r="H4" s="67"/>
      <c r="I4" s="67"/>
      <c r="J4" s="77" t="s">
        <v>0</v>
      </c>
      <c r="K4" s="77"/>
      <c r="L4" s="67"/>
      <c r="M4" s="67"/>
      <c r="N4" s="67"/>
      <c r="O4" s="67"/>
      <c r="P4" s="67"/>
      <c r="Q4" s="32" t="s">
        <v>1</v>
      </c>
      <c r="R4" s="63"/>
      <c r="W4" s="29"/>
      <c r="X4" s="29"/>
      <c r="Y4" s="29"/>
      <c r="Z4" s="29" t="s">
        <v>5</v>
      </c>
      <c r="AA4" s="29"/>
      <c r="AB4" s="29"/>
      <c r="AC4" s="29">
        <f>AH16+AH26+AH37+AH48+AH59+AH70</f>
        <v>0</v>
      </c>
      <c r="AD4" s="29"/>
      <c r="AE4" s="29"/>
      <c r="AF4" s="29">
        <f>AI16+AI26+AI37+AI48+AI59+AI70</f>
        <v>0</v>
      </c>
      <c r="AG4" s="29"/>
      <c r="AH4" s="29"/>
      <c r="AI4" s="30" t="e">
        <f>AF4/AC4</f>
        <v>#DIV/0!</v>
      </c>
      <c r="AJ4" s="30"/>
      <c r="AK4" s="30"/>
      <c r="AW4" s="1" t="str">
        <f t="shared" ref="AW4:AW67" si="0">+IF(OR(COUNTIF(C17:AG17,"外")&gt;0,COUNTIF(C17:AG17,"夏")&gt;0,COUNTIF(C17:AG17,"年")&gt;0,COUNTIF(C17:AG17,"工")&gt;0,COUNTIF(C17:AG17,"中")&gt;0,COUNTIF(C17:AG17,"－")&gt;0),"○","")</f>
        <v/>
      </c>
    </row>
    <row r="5" spans="1:49" ht="18" customHeight="1" x14ac:dyDescent="0.4">
      <c r="A5" s="29" t="s">
        <v>48</v>
      </c>
      <c r="B5" s="29"/>
      <c r="C5" s="29"/>
      <c r="D5" s="29"/>
      <c r="E5" s="66"/>
      <c r="F5" s="67"/>
      <c r="G5" s="67"/>
      <c r="H5" s="67"/>
      <c r="I5" s="67"/>
      <c r="J5" s="7"/>
      <c r="K5" s="7"/>
      <c r="L5" s="7"/>
      <c r="M5" s="7"/>
      <c r="N5" s="7"/>
      <c r="O5" s="7"/>
      <c r="P5" s="7"/>
      <c r="Q5" s="7"/>
      <c r="R5" s="8"/>
      <c r="W5" s="29"/>
      <c r="X5" s="29"/>
      <c r="Y5" s="29"/>
      <c r="Z5" s="29" t="s">
        <v>6</v>
      </c>
      <c r="AA5" s="29"/>
      <c r="AB5" s="29"/>
      <c r="AC5" s="29">
        <f>AJ16+AJ26+AJ37+AJ48+AJ59+AJ70</f>
        <v>0</v>
      </c>
      <c r="AD5" s="29"/>
      <c r="AE5" s="29"/>
      <c r="AF5" s="29">
        <f>AK16+AK26+AK37+AK48+AK59+AK70</f>
        <v>0</v>
      </c>
      <c r="AG5" s="29"/>
      <c r="AH5" s="29"/>
      <c r="AI5" s="30" t="e">
        <f>AF5/AC5</f>
        <v>#DIV/0!</v>
      </c>
      <c r="AJ5" s="30"/>
      <c r="AK5" s="30"/>
      <c r="AW5" s="1" t="str">
        <f t="shared" si="0"/>
        <v/>
      </c>
    </row>
    <row r="6" spans="1:49" ht="18" customHeight="1" x14ac:dyDescent="0.4">
      <c r="A6" s="29" t="s">
        <v>50</v>
      </c>
      <c r="B6" s="29"/>
      <c r="C6" s="29"/>
      <c r="D6" s="29"/>
      <c r="E6" s="61"/>
      <c r="F6" s="62"/>
      <c r="G6" s="62"/>
      <c r="H6" s="62"/>
      <c r="I6" s="62"/>
      <c r="J6" s="9"/>
      <c r="K6" s="9"/>
      <c r="L6" s="9"/>
      <c r="M6" s="9"/>
      <c r="N6" s="9"/>
      <c r="O6" s="9"/>
      <c r="P6" s="9"/>
      <c r="Q6" s="9"/>
      <c r="R6" s="10"/>
      <c r="W6" s="28" t="s">
        <v>59</v>
      </c>
      <c r="X6" s="28"/>
      <c r="Y6" s="28"/>
      <c r="Z6" s="29"/>
      <c r="AA6" s="29"/>
      <c r="AB6" s="29"/>
      <c r="AC6" s="31"/>
      <c r="AD6" s="63" t="s">
        <v>20</v>
      </c>
      <c r="AE6" s="31"/>
      <c r="AF6" s="64">
        <f>ROUNDDOWN(8/28,3)</f>
        <v>0.28499999999999998</v>
      </c>
      <c r="AG6" s="65"/>
      <c r="AH6" s="65"/>
      <c r="AI6" s="29" t="e">
        <f>IF(AI5&gt;=AF6,"OK","NG")</f>
        <v>#DIV/0!</v>
      </c>
      <c r="AJ6" s="29"/>
      <c r="AK6" s="29"/>
      <c r="AW6" s="1" t="str">
        <f t="shared" si="0"/>
        <v/>
      </c>
    </row>
    <row r="7" spans="1:49" ht="18" customHeight="1" x14ac:dyDescent="0.4">
      <c r="AW7" s="1" t="str">
        <f t="shared" si="0"/>
        <v/>
      </c>
    </row>
    <row r="8" spans="1:49" ht="18" customHeight="1" x14ac:dyDescent="0.4">
      <c r="AW8" s="1" t="str">
        <f t="shared" si="0"/>
        <v/>
      </c>
    </row>
    <row r="9" spans="1:49" ht="18" customHeight="1" x14ac:dyDescent="0.4">
      <c r="A9" s="54">
        <f>MONTH(E4)</f>
        <v>1</v>
      </c>
      <c r="B9" s="54"/>
      <c r="AW9" s="1" t="str">
        <f t="shared" si="0"/>
        <v/>
      </c>
    </row>
    <row r="10" spans="1:49" ht="18" customHeight="1" x14ac:dyDescent="0.4">
      <c r="A10" s="29" t="s">
        <v>3</v>
      </c>
      <c r="B10" s="29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31"/>
      <c r="AI10" s="32"/>
      <c r="AJ10" s="32"/>
      <c r="AK10" s="32"/>
      <c r="AL10" s="32"/>
      <c r="AM10" s="63"/>
      <c r="AN10" s="31" t="s">
        <v>5</v>
      </c>
      <c r="AO10" s="32"/>
      <c r="AP10" s="31" t="s">
        <v>6</v>
      </c>
      <c r="AQ10" s="63"/>
      <c r="AR10" s="6"/>
      <c r="AW10" s="1" t="str">
        <f t="shared" si="0"/>
        <v/>
      </c>
    </row>
    <row r="11" spans="1:49" ht="18" customHeight="1" x14ac:dyDescent="0.4">
      <c r="A11" s="29" t="s">
        <v>4</v>
      </c>
      <c r="B11" s="29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31" t="s">
        <v>5</v>
      </c>
      <c r="AI11" s="32"/>
      <c r="AJ11" s="29" t="s">
        <v>54</v>
      </c>
      <c r="AK11" s="29"/>
      <c r="AL11" s="29" t="s">
        <v>56</v>
      </c>
      <c r="AM11" s="29"/>
      <c r="AN11" s="68" t="s">
        <v>60</v>
      </c>
      <c r="AO11" s="71" t="s">
        <v>61</v>
      </c>
      <c r="AP11" s="68" t="s">
        <v>60</v>
      </c>
      <c r="AQ11" s="71" t="s">
        <v>61</v>
      </c>
      <c r="AR11" s="6"/>
      <c r="AW11" s="1" t="str">
        <f t="shared" si="0"/>
        <v/>
      </c>
    </row>
    <row r="12" spans="1:49" ht="15.75" customHeight="1" x14ac:dyDescent="0.4">
      <c r="A12" s="48" t="s">
        <v>36</v>
      </c>
      <c r="B12" s="49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5" t="s">
        <v>16</v>
      </c>
      <c r="AI12" s="45" t="s">
        <v>17</v>
      </c>
      <c r="AJ12" s="45" t="s">
        <v>16</v>
      </c>
      <c r="AK12" s="45" t="s">
        <v>17</v>
      </c>
      <c r="AL12" s="33" t="s">
        <v>57</v>
      </c>
      <c r="AM12" s="33" t="s">
        <v>53</v>
      </c>
      <c r="AN12" s="69"/>
      <c r="AO12" s="72"/>
      <c r="AP12" s="69"/>
      <c r="AQ12" s="72"/>
      <c r="AR12" s="17"/>
      <c r="AW12" s="1" t="str">
        <f t="shared" si="0"/>
        <v/>
      </c>
    </row>
    <row r="13" spans="1:49" ht="15.75" customHeight="1" x14ac:dyDescent="0.4">
      <c r="A13" s="50"/>
      <c r="B13" s="51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6"/>
      <c r="AI13" s="46"/>
      <c r="AJ13" s="46"/>
      <c r="AK13" s="46"/>
      <c r="AL13" s="33"/>
      <c r="AM13" s="33"/>
      <c r="AN13" s="69"/>
      <c r="AO13" s="72"/>
      <c r="AP13" s="69"/>
      <c r="AQ13" s="72"/>
      <c r="AR13" s="17"/>
      <c r="AW13" s="1" t="str">
        <f t="shared" si="0"/>
        <v/>
      </c>
    </row>
    <row r="14" spans="1:49" ht="15.75" customHeight="1" x14ac:dyDescent="0.4">
      <c r="A14" s="50"/>
      <c r="B14" s="51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6"/>
      <c r="AI14" s="46"/>
      <c r="AJ14" s="46"/>
      <c r="AK14" s="46"/>
      <c r="AL14" s="33"/>
      <c r="AM14" s="33"/>
      <c r="AN14" s="69"/>
      <c r="AO14" s="72"/>
      <c r="AP14" s="69"/>
      <c r="AQ14" s="72"/>
      <c r="AR14" s="17"/>
      <c r="AW14" s="1" t="str">
        <f t="shared" si="0"/>
        <v/>
      </c>
    </row>
    <row r="15" spans="1:49" ht="15.75" customHeight="1" x14ac:dyDescent="0.4">
      <c r="A15" s="52"/>
      <c r="B15" s="5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7"/>
      <c r="AI15" s="47"/>
      <c r="AJ15" s="47"/>
      <c r="AK15" s="47"/>
      <c r="AL15" s="33"/>
      <c r="AM15" s="33"/>
      <c r="AN15" s="69"/>
      <c r="AO15" s="72"/>
      <c r="AP15" s="69"/>
      <c r="AQ15" s="72"/>
      <c r="AR15" s="17"/>
      <c r="AW15" s="1" t="str">
        <f t="shared" si="0"/>
        <v/>
      </c>
    </row>
    <row r="16" spans="1:49" ht="18" customHeight="1" x14ac:dyDescent="0.4">
      <c r="A16" s="29" t="s">
        <v>5</v>
      </c>
      <c r="B16" s="29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">
        <f>COUNTA(C11:AG11)-COUNTIF(C16:AG16,"外")-COUNTIF(C16:AG16,"年")-COUNTIF(C16:AG16,"夏")-COUNTIF(C16:AG16,"工")-COUNTIF(C16:AG16,"中")-COUNTIF(C16:AG16,"－")</f>
        <v>0</v>
      </c>
      <c r="AI16" s="2">
        <f>COUNTIF(C16:AG16,"休")</f>
        <v>0</v>
      </c>
      <c r="AJ16" s="2">
        <f>COUNTA(C11:AG11)-COUNTIF(C17:AG17,"外")-COUNTIF(C17:AG17,"年")-COUNTIF(C17:AG17,"夏")-COUNTIF(C17:AG17,"工")-COUNTIF(C17:AG17,"中")-COUNTIF(C17:AG17,"－")</f>
        <v>0</v>
      </c>
      <c r="AK16" s="2">
        <f>COUNTIF(C17:AG17,"休")+COUNTIF(C17:AG17,"雨")+COUNTIF(C17:AG17,"振")</f>
        <v>0</v>
      </c>
      <c r="AL16" s="2">
        <f>+COUNTA(C11:AG11)</f>
        <v>0</v>
      </c>
      <c r="AM16" s="2">
        <f>+COUNTIF(C11:AG11,"土")+COUNTIF(C11:AG11,"日")</f>
        <v>0</v>
      </c>
      <c r="AN16" s="70"/>
      <c r="AO16" s="73"/>
      <c r="AP16" s="70"/>
      <c r="AQ16" s="73"/>
      <c r="AR16" s="18"/>
      <c r="AW16" s="1" t="str">
        <f t="shared" si="0"/>
        <v/>
      </c>
    </row>
    <row r="17" spans="1:49" ht="18" customHeight="1" x14ac:dyDescent="0.4">
      <c r="A17" s="29" t="s">
        <v>6</v>
      </c>
      <c r="B17" s="29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34" t="str">
        <f>IF(AH16=0,"",+AI16/AH16)</f>
        <v/>
      </c>
      <c r="AI17" s="35"/>
      <c r="AJ17" s="30" t="str">
        <f>IF(AJ16=0,"",+AK16/AJ16)</f>
        <v/>
      </c>
      <c r="AK17" s="30"/>
      <c r="AL17" s="30" t="e">
        <f>+AM16/AL16</f>
        <v>#DIV/0!</v>
      </c>
      <c r="AM17" s="30"/>
      <c r="AN17" s="2">
        <f>COUNTIF(C11:AG11,"土")-COUNTIFS(C11:AG11,"土",C16:AG16,"外")-COUNTIFS(C11:AG11,"土",C16:AG16,"－")-COUNTIFS(C11:AG11,"土",C16:AG16,"夏")-COUNTIFS(C11:AG11,"土",C16:AG16,"年")-COUNTIFS(C11:AG11,"土",C16:AG16,"工")-COUNTIFS(C11:AG11,"土",C16:AG16,"中")+COUNTIF(C11:AG11,"日")-COUNTIFS(C11:AG11,"日",C16:AG16,"外")-COUNTIFS(C11:AG11,"日",C16:AG16,"－")-COUNTIFS(C11:AG11,"日",C16:AG16,"夏")-COUNTIFS(C11:AG11,"日",C16:AG16,"年")-COUNTIFS(C11:AG11,"日",C16:AG16,"工")-COUNTIFS(C11:AG11,"日",C16:AG16,"中")</f>
        <v>0</v>
      </c>
      <c r="AO17" s="26" t="str">
        <f>+IF(OR(COUNTIF(C16:AG16,"外")&gt;0,COUNTIF(C16:AG16,"夏")&gt;0,COUNTIF(C16:AG16,"年")&gt;0,COUNTIF(C16:AG16,"工")&gt;0,COUNTIF(C16:AG16,"中")&gt;0,COUNTIF(C16:AG16,"－")&gt;0),"○","")</f>
        <v/>
      </c>
      <c r="AP17" s="24">
        <f>COUNTIF(C11:AG11,"土")-COUNTIFS(C11:AG11,"土",C17:AG17,"外")-COUNTIFS(C11:AG11,"土",C17:AG17,"－")-COUNTIFS(C11:AG11,"土",C17:AG17,"夏")-COUNTIFS(C11:AG11,"土",C17:AG17,"年")-COUNTIFS(C11:AG11,"土",C17:AG17,"工")-COUNTIFS(C11:AG11,"土",C17:AG17,"中")+COUNTIF(C11:AG11,"日")-COUNTIFS(C11:AG11,"日",C17:AG17,"外")-COUNTIFS(C11:AG11,"日",C17:AG17,"－")-COUNTIFS(C11:AG11,"日",C17:AG17,"夏")-COUNTIFS(C11:AG11,"日",C17:AG17,"年")-COUNTIFS(C11:AG11,"日",C17:AG17,"工")-COUNTIFS(C11:AG11,"日",C17:AG17,"中")</f>
        <v>0</v>
      </c>
      <c r="AQ17" s="26" t="str">
        <f>+IF(OR(COUNTIF(C17:AG17,"外")&gt;0,COUNTIF(C17:AG17,"夏")&gt;0,COUNTIF(C17:AG17,"年")&gt;0,COUNTIF(C17:AG17,"工")&gt;0,COUNTIF(C17:AG17,"中")&gt;0,COUNTIF(C17:AG17,"－")&gt;0),"○","")</f>
        <v/>
      </c>
      <c r="AR17" s="19"/>
      <c r="AW17" s="1" t="str">
        <f t="shared" si="0"/>
        <v/>
      </c>
    </row>
    <row r="18" spans="1:49" ht="17.25" customHeight="1" x14ac:dyDescent="0.4"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11"/>
      <c r="AE18" s="28" t="s">
        <v>55</v>
      </c>
      <c r="AF18" s="28"/>
      <c r="AG18" s="28"/>
      <c r="AH18" s="31" t="e">
        <f>+IF(AO17="○",IF(AI16&gt;=AN17,"OK","NG"),IF(AL17&gt;=0.285,IF(AH17&gt;=0.285,"OK","NG"),IF(AI16&gt;=AM16,"OK","NG")))</f>
        <v>#DIV/0!</v>
      </c>
      <c r="AI18" s="32"/>
      <c r="AJ18" s="29" t="e">
        <f>+IF(AQ17="○",IF(AK16&gt;=AP17,"OK","NG"),IF(AL17&gt;=0.285,IF(AJ17&gt;=0.285,"OK","NG"),IF(AK16&gt;=AM16,"OK","NG")))</f>
        <v>#DIV/0!</v>
      </c>
      <c r="AK18" s="29"/>
      <c r="AL18" s="6"/>
      <c r="AM18" s="6"/>
      <c r="AN18" s="6"/>
      <c r="AO18" s="6"/>
      <c r="AP18" s="6"/>
      <c r="AQ18" s="6"/>
      <c r="AR18" s="6"/>
      <c r="AW18" s="1" t="str">
        <f t="shared" si="0"/>
        <v/>
      </c>
    </row>
    <row r="19" spans="1:49" ht="18" customHeight="1" x14ac:dyDescent="0.4">
      <c r="A19" s="54">
        <f>MOD(A9,12)+1</f>
        <v>2</v>
      </c>
      <c r="B19" s="54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W19" s="1" t="str">
        <f t="shared" si="0"/>
        <v/>
      </c>
    </row>
    <row r="20" spans="1:49" ht="18" customHeight="1" x14ac:dyDescent="0.4">
      <c r="A20" s="29" t="s">
        <v>3</v>
      </c>
      <c r="B20" s="29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31"/>
      <c r="AI20" s="32"/>
      <c r="AJ20" s="32"/>
      <c r="AK20" s="32"/>
      <c r="AL20" s="32"/>
      <c r="AM20" s="63"/>
      <c r="AN20" s="31" t="s">
        <v>5</v>
      </c>
      <c r="AO20" s="32"/>
      <c r="AP20" s="31" t="s">
        <v>6</v>
      </c>
      <c r="AQ20" s="63"/>
      <c r="AR20" s="6"/>
      <c r="AW20" s="1" t="str">
        <f t="shared" si="0"/>
        <v/>
      </c>
    </row>
    <row r="21" spans="1:49" ht="18" customHeight="1" x14ac:dyDescent="0.4">
      <c r="A21" s="29" t="s">
        <v>4</v>
      </c>
      <c r="B21" s="29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31" t="s">
        <v>5</v>
      </c>
      <c r="AI21" s="32"/>
      <c r="AJ21" s="29" t="s">
        <v>54</v>
      </c>
      <c r="AK21" s="29"/>
      <c r="AL21" s="29" t="s">
        <v>56</v>
      </c>
      <c r="AM21" s="29"/>
      <c r="AN21" s="68" t="s">
        <v>60</v>
      </c>
      <c r="AO21" s="71" t="s">
        <v>61</v>
      </c>
      <c r="AP21" s="68" t="s">
        <v>60</v>
      </c>
      <c r="AQ21" s="71" t="s">
        <v>61</v>
      </c>
      <c r="AR21" s="6"/>
      <c r="AW21" s="1" t="str">
        <f t="shared" si="0"/>
        <v/>
      </c>
    </row>
    <row r="22" spans="1:49" ht="15.75" customHeight="1" x14ac:dyDescent="0.4">
      <c r="A22" s="48" t="s">
        <v>36</v>
      </c>
      <c r="B22" s="49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5" t="s">
        <v>16</v>
      </c>
      <c r="AI22" s="45" t="s">
        <v>17</v>
      </c>
      <c r="AJ22" s="45" t="s">
        <v>16</v>
      </c>
      <c r="AK22" s="45" t="s">
        <v>17</v>
      </c>
      <c r="AL22" s="33" t="s">
        <v>57</v>
      </c>
      <c r="AM22" s="33" t="s">
        <v>53</v>
      </c>
      <c r="AN22" s="69"/>
      <c r="AO22" s="72"/>
      <c r="AP22" s="69"/>
      <c r="AQ22" s="72"/>
      <c r="AR22" s="17"/>
      <c r="AW22" s="1" t="str">
        <f t="shared" si="0"/>
        <v/>
      </c>
    </row>
    <row r="23" spans="1:49" ht="15.75" customHeight="1" x14ac:dyDescent="0.4">
      <c r="A23" s="50"/>
      <c r="B23" s="51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6"/>
      <c r="AI23" s="46"/>
      <c r="AJ23" s="46"/>
      <c r="AK23" s="46"/>
      <c r="AL23" s="33"/>
      <c r="AM23" s="33"/>
      <c r="AN23" s="69"/>
      <c r="AO23" s="72"/>
      <c r="AP23" s="69"/>
      <c r="AQ23" s="72"/>
      <c r="AR23" s="17"/>
      <c r="AW23" s="1" t="str">
        <f t="shared" si="0"/>
        <v/>
      </c>
    </row>
    <row r="24" spans="1:49" ht="15.75" customHeight="1" x14ac:dyDescent="0.4">
      <c r="A24" s="50"/>
      <c r="B24" s="51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6"/>
      <c r="AI24" s="46"/>
      <c r="AJ24" s="46"/>
      <c r="AK24" s="46"/>
      <c r="AL24" s="33"/>
      <c r="AM24" s="33"/>
      <c r="AN24" s="69"/>
      <c r="AO24" s="72"/>
      <c r="AP24" s="69"/>
      <c r="AQ24" s="72"/>
      <c r="AR24" s="17"/>
      <c r="AW24" s="1" t="str">
        <f t="shared" si="0"/>
        <v/>
      </c>
    </row>
    <row r="25" spans="1:49" ht="15.75" customHeight="1" x14ac:dyDescent="0.4">
      <c r="A25" s="52"/>
      <c r="B25" s="5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7"/>
      <c r="AI25" s="47"/>
      <c r="AJ25" s="47"/>
      <c r="AK25" s="47"/>
      <c r="AL25" s="33"/>
      <c r="AM25" s="33"/>
      <c r="AN25" s="69"/>
      <c r="AO25" s="72"/>
      <c r="AP25" s="69"/>
      <c r="AQ25" s="72"/>
      <c r="AR25" s="17"/>
      <c r="AW25" s="1" t="str">
        <f t="shared" si="0"/>
        <v/>
      </c>
    </row>
    <row r="26" spans="1:49" ht="18" customHeight="1" x14ac:dyDescent="0.4">
      <c r="A26" s="29" t="s">
        <v>5</v>
      </c>
      <c r="B26" s="29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">
        <f>COUNTA(C21:AG21)-COUNTIF(C26:AG26,"外")-COUNTIF(C26:AG26,"年")-COUNTIF(C26:AG26,"夏")-COUNTIF(C26:AG26,"工")-COUNTIF(C26:AG26,"中")-COUNTIF(C26:AG26,"－")</f>
        <v>0</v>
      </c>
      <c r="AI26" s="2">
        <f>COUNTIF(C26:AG26,"休")</f>
        <v>0</v>
      </c>
      <c r="AJ26" s="2">
        <f>COUNTA(C21:AG21)-COUNTIF(C27:AG27,"外")-COUNTIF(C27:AG27,"年")-COUNTIF(C27:AG27,"夏")-COUNTIF(C27:AG27,"工")-COUNTIF(C27:AG27,"中")-COUNTIF(C27:AG27,"－")</f>
        <v>0</v>
      </c>
      <c r="AK26" s="2">
        <f>COUNTIF(C27:AG27,"休")+COUNTIF(C27:AG27,"雨")+COUNTIF(C27:AG27,"振")</f>
        <v>0</v>
      </c>
      <c r="AL26" s="2">
        <f>+COUNTA(C21:AG21)</f>
        <v>0</v>
      </c>
      <c r="AM26" s="2">
        <f>+COUNTIF(C21:AG21,"土")+COUNTIF(C21:AG21,"日")</f>
        <v>0</v>
      </c>
      <c r="AN26" s="70"/>
      <c r="AO26" s="73"/>
      <c r="AP26" s="70"/>
      <c r="AQ26" s="73"/>
      <c r="AR26" s="18"/>
      <c r="AW26" s="1" t="str">
        <f t="shared" si="0"/>
        <v/>
      </c>
    </row>
    <row r="27" spans="1:49" ht="18" customHeight="1" x14ac:dyDescent="0.4">
      <c r="A27" s="29" t="s">
        <v>6</v>
      </c>
      <c r="B27" s="29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34" t="str">
        <f>IF(AH26=0,"",+AI26/AH26)</f>
        <v/>
      </c>
      <c r="AI27" s="35"/>
      <c r="AJ27" s="30" t="str">
        <f>IF(AJ26=0,"",+AK26/AJ26)</f>
        <v/>
      </c>
      <c r="AK27" s="30"/>
      <c r="AL27" s="30" t="e">
        <f>+AM26/AL26</f>
        <v>#DIV/0!</v>
      </c>
      <c r="AM27" s="30"/>
      <c r="AN27" s="2">
        <f>COUNTIF(C21:AG21,"土")-COUNTIFS(C21:AG21,"土",C26:AG26,"外")-COUNTIFS(C21:AG21,"土",C26:AG26,"－")-COUNTIFS(C21:AG21,"土",C26:AG26,"夏")-COUNTIFS(C21:AG21,"土",C26:AG26,"年")-COUNTIFS(C21:AG21,"土",C26:AG26,"工")-COUNTIFS(C21:AG21,"土",C26:AG26,"中")+COUNTIF(C21:AG21,"日")-COUNTIFS(C21:AG21,"日",C26:AG26,"外")-COUNTIFS(C21:AG21,"日",C26:AG26,"－")-COUNTIFS(C21:AG21,"日",C26:AG26,"夏")-COUNTIFS(C21:AG21,"日",C26:AG26,"年")-COUNTIFS(C21:AG21,"日",C26:AG26,"工")-COUNTIFS(C21:AG21,"日",C26:AG26,"中")</f>
        <v>0</v>
      </c>
      <c r="AO27" s="26" t="str">
        <f>+IF(OR(COUNTIF(C26:AG26,"外")&gt;0,COUNTIF(C26:AG26,"夏")&gt;0,COUNTIF(C26:AG26,"年")&gt;0,COUNTIF(C26:AG26,"工")&gt;0,COUNTIF(C26:AG26,"中")&gt;0,COUNTIF(C26:AG26,"－")&gt;0),"○","")</f>
        <v/>
      </c>
      <c r="AP27" s="24">
        <f>COUNTIF(C21:AG21,"土")-COUNTIFS(C21:AG21,"土",C27:AG27,"外")-COUNTIFS(C21:AG21,"土",C27:AG27,"－")-COUNTIFS(C21:AG21,"土",C27:AG27,"夏")-COUNTIFS(C21:AG21,"土",C27:AG27,"年")-COUNTIFS(C21:AG21,"土",C27:AG27,"工")-COUNTIFS(C21:AG21,"土",C27:AG27,"中")+COUNTIF(C21:AG21,"日")-COUNTIFS(C21:AG21,"日",C27:AG27,"外")-COUNTIFS(C21:AG21,"日",C27:AG27,"－")-COUNTIFS(C21:AG21,"日",C27:AG27,"夏")-COUNTIFS(C21:AG21,"日",C27:AG27,"年")-COUNTIFS(C21:AG21,"日",C27:AG27,"工")-COUNTIFS(C21:AG21,"日",C27:AG27,"中")</f>
        <v>0</v>
      </c>
      <c r="AQ27" s="26" t="str">
        <f>+IF(OR(COUNTIF(C27:AG27,"外")&gt;0,COUNTIF(C27:AG27,"夏")&gt;0,COUNTIF(C27:AG27,"年")&gt;0,COUNTIF(C27:AG27,"工")&gt;0,COUNTIF(C27:AG27,"中")&gt;0,COUNTIF(C27:AG27,"－")&gt;0),"○","")</f>
        <v/>
      </c>
      <c r="AR27" s="19"/>
      <c r="AW27" s="1" t="str">
        <f t="shared" si="0"/>
        <v/>
      </c>
    </row>
    <row r="28" spans="1:49" ht="17.25" customHeight="1" x14ac:dyDescent="0.4"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11"/>
      <c r="AE28" s="28" t="s">
        <v>55</v>
      </c>
      <c r="AF28" s="28"/>
      <c r="AG28" s="28"/>
      <c r="AH28" s="31" t="e">
        <f>+IF(AO27="○",IF(AI26&gt;=AN27,"OK","NG"),IF(AL27&gt;=0.285,IF(AH27&gt;=0.285,"OK","NG"),IF(AI26&gt;=AM26,"OK","NG")))</f>
        <v>#DIV/0!</v>
      </c>
      <c r="AI28" s="32"/>
      <c r="AJ28" s="29" t="e">
        <f>+IF(AQ27="○",IF(AK26&gt;=AP27,"OK","NG"),IF(AL27&gt;=0.285,IF(AJ27&gt;=0.285,"OK","NG"),IF(AK26&gt;=AM26,"OK","NG")))</f>
        <v>#DIV/0!</v>
      </c>
      <c r="AK28" s="29"/>
      <c r="AL28" s="6"/>
      <c r="AM28" s="6"/>
      <c r="AN28" s="6"/>
      <c r="AO28" s="6"/>
      <c r="AP28" s="6"/>
      <c r="AQ28" s="6"/>
      <c r="AR28" s="6"/>
      <c r="AW28" s="1" t="str">
        <f t="shared" si="0"/>
        <v/>
      </c>
    </row>
    <row r="29" spans="1:49" ht="11.25" customHeight="1" x14ac:dyDescent="0.4">
      <c r="AW29" s="1" t="str">
        <f t="shared" si="0"/>
        <v/>
      </c>
    </row>
    <row r="30" spans="1:49" ht="18" customHeight="1" x14ac:dyDescent="0.4">
      <c r="A30" s="54">
        <f>MOD(A19,12)+1</f>
        <v>3</v>
      </c>
      <c r="B30" s="54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W30" s="1" t="str">
        <f t="shared" si="0"/>
        <v/>
      </c>
    </row>
    <row r="31" spans="1:49" ht="18" customHeight="1" x14ac:dyDescent="0.4">
      <c r="A31" s="29" t="s">
        <v>3</v>
      </c>
      <c r="B31" s="29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31"/>
      <c r="AI31" s="32"/>
      <c r="AJ31" s="32"/>
      <c r="AK31" s="32"/>
      <c r="AL31" s="32"/>
      <c r="AM31" s="63"/>
      <c r="AN31" s="31" t="s">
        <v>5</v>
      </c>
      <c r="AO31" s="32"/>
      <c r="AP31" s="31" t="s">
        <v>6</v>
      </c>
      <c r="AQ31" s="63"/>
      <c r="AR31" s="6"/>
      <c r="AW31" s="1" t="str">
        <f t="shared" si="0"/>
        <v/>
      </c>
    </row>
    <row r="32" spans="1:49" ht="18" customHeight="1" x14ac:dyDescent="0.4">
      <c r="A32" s="29" t="s">
        <v>4</v>
      </c>
      <c r="B32" s="29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31" t="s">
        <v>5</v>
      </c>
      <c r="AI32" s="32"/>
      <c r="AJ32" s="29" t="s">
        <v>54</v>
      </c>
      <c r="AK32" s="29"/>
      <c r="AL32" s="29" t="s">
        <v>56</v>
      </c>
      <c r="AM32" s="29"/>
      <c r="AN32" s="68" t="s">
        <v>60</v>
      </c>
      <c r="AO32" s="71" t="s">
        <v>61</v>
      </c>
      <c r="AP32" s="68" t="s">
        <v>60</v>
      </c>
      <c r="AQ32" s="71" t="s">
        <v>61</v>
      </c>
      <c r="AR32" s="6"/>
      <c r="AW32" s="1" t="str">
        <f t="shared" si="0"/>
        <v/>
      </c>
    </row>
    <row r="33" spans="1:49" ht="18" customHeight="1" x14ac:dyDescent="0.4">
      <c r="A33" s="48" t="s">
        <v>36</v>
      </c>
      <c r="B33" s="49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5" t="s">
        <v>16</v>
      </c>
      <c r="AI33" s="45" t="s">
        <v>17</v>
      </c>
      <c r="AJ33" s="45" t="s">
        <v>16</v>
      </c>
      <c r="AK33" s="45" t="s">
        <v>17</v>
      </c>
      <c r="AL33" s="33" t="s">
        <v>57</v>
      </c>
      <c r="AM33" s="33" t="s">
        <v>53</v>
      </c>
      <c r="AN33" s="69"/>
      <c r="AO33" s="72"/>
      <c r="AP33" s="69"/>
      <c r="AQ33" s="72"/>
      <c r="AR33" s="17"/>
      <c r="AW33" s="1" t="str">
        <f t="shared" si="0"/>
        <v/>
      </c>
    </row>
    <row r="34" spans="1:49" ht="18" customHeight="1" x14ac:dyDescent="0.4">
      <c r="A34" s="50"/>
      <c r="B34" s="51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6"/>
      <c r="AI34" s="46"/>
      <c r="AJ34" s="46"/>
      <c r="AK34" s="46"/>
      <c r="AL34" s="33"/>
      <c r="AM34" s="33"/>
      <c r="AN34" s="69"/>
      <c r="AO34" s="72"/>
      <c r="AP34" s="69"/>
      <c r="AQ34" s="72"/>
      <c r="AR34" s="17"/>
      <c r="AW34" s="1" t="str">
        <f t="shared" si="0"/>
        <v/>
      </c>
    </row>
    <row r="35" spans="1:49" ht="18" customHeight="1" x14ac:dyDescent="0.4">
      <c r="A35" s="50"/>
      <c r="B35" s="51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6"/>
      <c r="AI35" s="46"/>
      <c r="AJ35" s="46"/>
      <c r="AK35" s="46"/>
      <c r="AL35" s="33"/>
      <c r="AM35" s="33"/>
      <c r="AN35" s="69"/>
      <c r="AO35" s="72"/>
      <c r="AP35" s="69"/>
      <c r="AQ35" s="72"/>
      <c r="AR35" s="17"/>
      <c r="AW35" s="1" t="str">
        <f t="shared" si="0"/>
        <v/>
      </c>
    </row>
    <row r="36" spans="1:49" ht="15.75" customHeight="1" x14ac:dyDescent="0.4">
      <c r="A36" s="52"/>
      <c r="B36" s="53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7"/>
      <c r="AI36" s="47"/>
      <c r="AJ36" s="47"/>
      <c r="AK36" s="47"/>
      <c r="AL36" s="33"/>
      <c r="AM36" s="33"/>
      <c r="AN36" s="69"/>
      <c r="AO36" s="72"/>
      <c r="AP36" s="69"/>
      <c r="AQ36" s="72"/>
      <c r="AR36" s="17"/>
      <c r="AW36" s="1" t="str">
        <f t="shared" si="0"/>
        <v/>
      </c>
    </row>
    <row r="37" spans="1:49" ht="18" customHeight="1" x14ac:dyDescent="0.4">
      <c r="A37" s="29" t="s">
        <v>5</v>
      </c>
      <c r="B37" s="29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">
        <f>COUNTA(C32:AG32)-COUNTIF(C37:AG37,"外")-COUNTIF(C37:AG37,"年")-COUNTIF(C37:AG37,"夏")-COUNTIF(C37:AG37,"工")-COUNTIF(C37:AG37,"中")-COUNTIF(C37:AG37,"－")</f>
        <v>0</v>
      </c>
      <c r="AI37" s="2">
        <f>COUNTIF(C37:AG37,"休")</f>
        <v>0</v>
      </c>
      <c r="AJ37" s="2">
        <f>COUNTA(C32:AG32)-COUNTIF(C38:AG38,"外")-COUNTIF(C38:AG38,"年")-COUNTIF(C38:AG38,"夏")-COUNTIF(C38:AG38,"工")-COUNTIF(C38:AG38,"中")-COUNTIF(C38:AG38,"－")</f>
        <v>0</v>
      </c>
      <c r="AK37" s="2">
        <f>COUNTIF(C38:AG38,"休")+COUNTIF(C38:AG38,"雨")+COUNTIF(C38:AG38,"振")</f>
        <v>0</v>
      </c>
      <c r="AL37" s="2">
        <f>+COUNTA(C32:AG32)</f>
        <v>0</v>
      </c>
      <c r="AM37" s="2">
        <f>+COUNTIF(C32:AG32,"土")+COUNTIF(C32:AG32,"日")</f>
        <v>0</v>
      </c>
      <c r="AN37" s="70"/>
      <c r="AO37" s="73"/>
      <c r="AP37" s="70"/>
      <c r="AQ37" s="73"/>
      <c r="AR37" s="18"/>
      <c r="AW37" s="1" t="str">
        <f t="shared" si="0"/>
        <v/>
      </c>
    </row>
    <row r="38" spans="1:49" ht="18" customHeight="1" x14ac:dyDescent="0.4">
      <c r="A38" s="29" t="s">
        <v>6</v>
      </c>
      <c r="B38" s="29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34" t="str">
        <f>IF(AH37=0,"",+AI37/AH37)</f>
        <v/>
      </c>
      <c r="AI38" s="35"/>
      <c r="AJ38" s="30" t="str">
        <f>IF(AJ37=0,"",+AK37/AJ37)</f>
        <v/>
      </c>
      <c r="AK38" s="30"/>
      <c r="AL38" s="30" t="e">
        <f>+AM37/AL37</f>
        <v>#DIV/0!</v>
      </c>
      <c r="AM38" s="30"/>
      <c r="AN38" s="2">
        <f>COUNTIF(C32:AG32,"土")-COUNTIFS(C32:AG32,"土",C37:AG37,"外")-COUNTIFS(C32:AG32,"土",C37:AG37,"－")-COUNTIFS(C32:AG32,"土",C37:AG37,"夏")-COUNTIFS(C32:AG32,"土",C37:AG37,"年")-COUNTIFS(C32:AG32,"土",C37:AG37,"工")-COUNTIFS(C32:AG32,"土",C37:AG37,"中")+COUNTIF(C32:AG32,"日")-COUNTIFS(C32:AG32,"日",C37:AG37,"外")-COUNTIFS(C32:AG32,"日",C37:AG37,"－")-COUNTIFS(C32:AG32,"日",C37:AG37,"夏")-COUNTIFS(C32:AG32,"日",C37:AG37,"年")-COUNTIFS(C32:AG32,"日",C37:AG37,"工")-COUNTIFS(C32:AG32,"日",C37:AG37,"中")</f>
        <v>0</v>
      </c>
      <c r="AO38" s="26" t="str">
        <f>+IF(OR(COUNTIF(C37:AG37,"外")&gt;0,COUNTIF(C37:AG37,"夏")&gt;0,COUNTIF(C37:AG37,"年")&gt;0,COUNTIF(C37:AG37,"工")&gt;0,COUNTIF(C37:AG37,"中")&gt;0,COUNTIF(C37:AG37,"－")&gt;0),"○","")</f>
        <v/>
      </c>
      <c r="AP38" s="24">
        <f>COUNTIF(C32:AG32,"土")-COUNTIFS(C32:AG32,"土",C38:AG38,"外")-COUNTIFS(C32:AG32,"土",C38:AG38,"－")-COUNTIFS(C32:AG32,"土",C38:AG38,"夏")-COUNTIFS(C32:AG32,"土",C38:AG38,"年")-COUNTIFS(C32:AG32,"土",C38:AG38,"工")-COUNTIFS(C32:AG32,"土",C38:AG38,"中")+COUNTIF(C32:AG32,"日")-COUNTIFS(C32:AG32,"日",C38:AG38,"外")-COUNTIFS(C32:AG32,"日",C38:AG38,"－")-COUNTIFS(C32:AG32,"日",C38:AG38,"夏")-COUNTIFS(C32:AG32,"日",C38:AG38,"年")-COUNTIFS(C32:AG32,"日",C38:AG38,"工")-COUNTIFS(C32:AG32,"日",C38:AG38,"中")</f>
        <v>0</v>
      </c>
      <c r="AQ38" s="26" t="str">
        <f>+IF(OR(COUNTIF(C38:AG38,"外")&gt;0,COUNTIF(C38:AG38,"夏")&gt;0,COUNTIF(C38:AG38,"年")&gt;0,COUNTIF(C38:AG38,"工")&gt;0,COUNTIF(C38:AG38,"中")&gt;0,COUNTIF(C38:AG38,"－")&gt;0),"○","")</f>
        <v/>
      </c>
      <c r="AR38" s="19"/>
      <c r="AW38" s="1" t="str">
        <f t="shared" si="0"/>
        <v/>
      </c>
    </row>
    <row r="39" spans="1:49" ht="17.25" customHeight="1" x14ac:dyDescent="0.4"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11"/>
      <c r="AE39" s="28" t="s">
        <v>55</v>
      </c>
      <c r="AF39" s="28"/>
      <c r="AG39" s="28"/>
      <c r="AH39" s="31" t="e">
        <f>+IF(AO38="○",IF(AI37&gt;=AN38,"OK","NG"),IF(AL38&gt;=0.285,IF(AH38&gt;=0.285,"OK","NG"),IF(AI37&gt;=AM37,"OK","NG")))</f>
        <v>#DIV/0!</v>
      </c>
      <c r="AI39" s="32"/>
      <c r="AJ39" s="29" t="e">
        <f>+IF(AQ38="○",IF(AK37&gt;=AP38,"OK","NG"),IF(AL38&gt;=0.285,IF(AJ38&gt;=0.285,"OK","NG"),IF(AK37&gt;=AM37,"OK","NG")))</f>
        <v>#DIV/0!</v>
      </c>
      <c r="AK39" s="29"/>
      <c r="AL39" s="6"/>
      <c r="AM39" s="6"/>
      <c r="AN39" s="6"/>
      <c r="AO39" s="6"/>
      <c r="AP39" s="6"/>
      <c r="AQ39" s="6"/>
      <c r="AR39" s="6"/>
      <c r="AW39" s="1" t="str">
        <f t="shared" si="0"/>
        <v/>
      </c>
    </row>
    <row r="40" spans="1:49" ht="11.25" customHeight="1" x14ac:dyDescent="0.4">
      <c r="AW40" s="1" t="str">
        <f t="shared" si="0"/>
        <v/>
      </c>
    </row>
    <row r="41" spans="1:49" ht="18" customHeight="1" x14ac:dyDescent="0.4">
      <c r="A41" s="54">
        <f>MOD(A30,12)+1</f>
        <v>4</v>
      </c>
      <c r="B41" s="54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W41" s="1" t="str">
        <f t="shared" si="0"/>
        <v/>
      </c>
    </row>
    <row r="42" spans="1:49" ht="18" customHeight="1" x14ac:dyDescent="0.4">
      <c r="A42" s="29" t="s">
        <v>3</v>
      </c>
      <c r="B42" s="29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31"/>
      <c r="AI42" s="32"/>
      <c r="AJ42" s="32"/>
      <c r="AK42" s="32"/>
      <c r="AL42" s="32"/>
      <c r="AM42" s="63"/>
      <c r="AN42" s="31" t="s">
        <v>5</v>
      </c>
      <c r="AO42" s="32"/>
      <c r="AP42" s="31" t="s">
        <v>6</v>
      </c>
      <c r="AQ42" s="63"/>
      <c r="AW42" s="1" t="str">
        <f t="shared" si="0"/>
        <v/>
      </c>
    </row>
    <row r="43" spans="1:49" ht="18" customHeight="1" x14ac:dyDescent="0.4">
      <c r="A43" s="29" t="s">
        <v>4</v>
      </c>
      <c r="B43" s="2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31" t="s">
        <v>5</v>
      </c>
      <c r="AI43" s="32"/>
      <c r="AJ43" s="29" t="s">
        <v>54</v>
      </c>
      <c r="AK43" s="29"/>
      <c r="AL43" s="29" t="s">
        <v>56</v>
      </c>
      <c r="AM43" s="29"/>
      <c r="AN43" s="68" t="s">
        <v>60</v>
      </c>
      <c r="AO43" s="71" t="s">
        <v>61</v>
      </c>
      <c r="AP43" s="68" t="s">
        <v>60</v>
      </c>
      <c r="AQ43" s="71" t="s">
        <v>61</v>
      </c>
      <c r="AR43" s="6"/>
      <c r="AW43" s="1" t="str">
        <f t="shared" si="0"/>
        <v/>
      </c>
    </row>
    <row r="44" spans="1:49" ht="18" customHeight="1" x14ac:dyDescent="0.4">
      <c r="A44" s="48" t="s">
        <v>36</v>
      </c>
      <c r="B44" s="49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55"/>
      <c r="AG44" s="55"/>
      <c r="AH44" s="45" t="s">
        <v>16</v>
      </c>
      <c r="AI44" s="45" t="s">
        <v>17</v>
      </c>
      <c r="AJ44" s="45" t="s">
        <v>16</v>
      </c>
      <c r="AK44" s="45" t="s">
        <v>17</v>
      </c>
      <c r="AL44" s="33" t="s">
        <v>57</v>
      </c>
      <c r="AM44" s="33" t="s">
        <v>53</v>
      </c>
      <c r="AN44" s="69"/>
      <c r="AO44" s="72"/>
      <c r="AP44" s="69"/>
      <c r="AQ44" s="72"/>
      <c r="AR44" s="17"/>
      <c r="AW44" s="1" t="str">
        <f t="shared" si="0"/>
        <v/>
      </c>
    </row>
    <row r="45" spans="1:49" ht="18" customHeight="1" x14ac:dyDescent="0.4">
      <c r="A45" s="50"/>
      <c r="B45" s="51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56"/>
      <c r="AG45" s="56"/>
      <c r="AH45" s="46"/>
      <c r="AI45" s="46"/>
      <c r="AJ45" s="46"/>
      <c r="AK45" s="46"/>
      <c r="AL45" s="33"/>
      <c r="AM45" s="33"/>
      <c r="AN45" s="69"/>
      <c r="AO45" s="72"/>
      <c r="AP45" s="69"/>
      <c r="AQ45" s="72"/>
      <c r="AR45" s="17"/>
      <c r="AW45" s="1" t="str">
        <f t="shared" si="0"/>
        <v/>
      </c>
    </row>
    <row r="46" spans="1:49" ht="18" customHeight="1" x14ac:dyDescent="0.4">
      <c r="A46" s="50"/>
      <c r="B46" s="51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56"/>
      <c r="AG46" s="56"/>
      <c r="AH46" s="46"/>
      <c r="AI46" s="46"/>
      <c r="AJ46" s="46"/>
      <c r="AK46" s="46"/>
      <c r="AL46" s="33"/>
      <c r="AM46" s="33"/>
      <c r="AN46" s="69"/>
      <c r="AO46" s="72"/>
      <c r="AP46" s="69"/>
      <c r="AQ46" s="72"/>
      <c r="AR46" s="17"/>
      <c r="AW46" s="1" t="str">
        <f t="shared" si="0"/>
        <v/>
      </c>
    </row>
    <row r="47" spans="1:49" ht="15.75" customHeight="1" x14ac:dyDescent="0.4">
      <c r="A47" s="52"/>
      <c r="B47" s="53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57"/>
      <c r="AG47" s="57"/>
      <c r="AH47" s="47"/>
      <c r="AI47" s="47"/>
      <c r="AJ47" s="47"/>
      <c r="AK47" s="47"/>
      <c r="AL47" s="33"/>
      <c r="AM47" s="33"/>
      <c r="AN47" s="69"/>
      <c r="AO47" s="72"/>
      <c r="AP47" s="69"/>
      <c r="AQ47" s="72"/>
      <c r="AR47" s="17"/>
      <c r="AW47" s="1" t="str">
        <f t="shared" si="0"/>
        <v/>
      </c>
    </row>
    <row r="48" spans="1:49" ht="18" customHeight="1" x14ac:dyDescent="0.4">
      <c r="A48" s="29" t="s">
        <v>5</v>
      </c>
      <c r="B48" s="2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">
        <f>COUNTA(C43:AG43)-COUNTIF(C48:AG48,"外")-COUNTIF(C48:AG48,"年")-COUNTIF(C48:AG48,"夏")-COUNTIF(C48:AG48,"工")-COUNTIF(C48:AG48,"中")-COUNTIF(C48:AG48,"－")</f>
        <v>0</v>
      </c>
      <c r="AI48" s="2">
        <f>COUNTIF(C48:AG48,"休")</f>
        <v>0</v>
      </c>
      <c r="AJ48" s="2">
        <f>COUNTA(C43:AG43)-COUNTIF(C49:AG49,"外")-COUNTIF(C49:AG49,"年")-COUNTIF(C49:AG49,"夏")-COUNTIF(C49:AG49,"工")-COUNTIF(C49:AG49,"中")-COUNTIF(C49:AG49,"－")</f>
        <v>0</v>
      </c>
      <c r="AK48" s="2">
        <f>COUNTIF(C49:AG49,"休")+COUNTIF(C49:AG49,"雨")+COUNTIF(C49:AG49,"振")</f>
        <v>0</v>
      </c>
      <c r="AL48" s="2">
        <f>+COUNTA(C43:AG43)</f>
        <v>0</v>
      </c>
      <c r="AM48" s="2">
        <f>+COUNTIF(C43:AG43,"土")+COUNTIF(C43:AG43,"日")</f>
        <v>0</v>
      </c>
      <c r="AN48" s="70"/>
      <c r="AO48" s="73"/>
      <c r="AP48" s="70"/>
      <c r="AQ48" s="73"/>
      <c r="AR48" s="18"/>
      <c r="AW48" s="1" t="str">
        <f t="shared" si="0"/>
        <v/>
      </c>
    </row>
    <row r="49" spans="1:49" ht="18" customHeight="1" x14ac:dyDescent="0.4">
      <c r="A49" s="29" t="s">
        <v>6</v>
      </c>
      <c r="B49" s="2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34" t="str">
        <f>IF(AH48=0,"",+AI48/AH48)</f>
        <v/>
      </c>
      <c r="AI49" s="35"/>
      <c r="AJ49" s="30" t="str">
        <f>IF(AJ48=0,"",+AK48/AJ48)</f>
        <v/>
      </c>
      <c r="AK49" s="30"/>
      <c r="AL49" s="30" t="e">
        <f>+AM48/AL48</f>
        <v>#DIV/0!</v>
      </c>
      <c r="AM49" s="30"/>
      <c r="AN49" s="2">
        <f>COUNTIF(C43:AG43,"土")-COUNTIFS(C43:AG43,"土",C48:AG48,"外")-COUNTIFS(C43:AG43,"土",C48:AG48,"－")-COUNTIFS(C43:AG43,"土",C48:AG48,"夏")-COUNTIFS(C43:AG43,"土",C48:AG48,"年")-COUNTIFS(C43:AG43,"土",C48:AG48,"工")-COUNTIFS(C43:AG43,"土",C48:AG48,"中")+COUNTIF(C43:AG43,"日")-COUNTIFS(C43:AG43,"日",C48:AG48,"外")-COUNTIFS(C43:AG43,"日",C48:AG48,"－")-COUNTIFS(C43:AG43,"日",C48:AG48,"夏")-COUNTIFS(C43:AG43,"日",C48:AG48,"年")-COUNTIFS(C43:AG43,"日",C48:AG48,"工")-COUNTIFS(C43:AG43,"日",C48:AG48,"中")</f>
        <v>0</v>
      </c>
      <c r="AO49" s="26" t="str">
        <f>+IF(OR(COUNTIF(C48:AG48,"外")&gt;0,COUNTIF(C48:AG48,"夏")&gt;0,COUNTIF(C48:AG48,"年")&gt;0,COUNTIF(C48:AG48,"工")&gt;0,COUNTIF(C48:AG48,"中")&gt;0,COUNTIF(C48:AG48,"－")&gt;0),"○","")</f>
        <v/>
      </c>
      <c r="AP49" s="24">
        <f>COUNTIF(C43:AG43,"土")-COUNTIFS(C43:AG43,"土",C49:AG49,"外")-COUNTIFS(C43:AG43,"土",C49:AG49,"－")-COUNTIFS(C43:AG43,"土",C49:AG49,"夏")-COUNTIFS(C43:AG43,"土",C49:AG49,"年")-COUNTIFS(C43:AG43,"土",C49:AG49,"工")-COUNTIFS(C43:AG43,"土",C49:AG49,"中")+COUNTIF(C43:AG43,"日")-COUNTIFS(C43:AG43,"日",C49:AG49,"外")-COUNTIFS(C43:AG43,"日",C49:AG49,"－")-COUNTIFS(C43:AG43,"日",C49:AG49,"夏")-COUNTIFS(C43:AG43,"日",C49:AG49,"年")-COUNTIFS(C43:AG43,"日",C49:AG49,"工")-COUNTIFS(C43:AG43,"日",C49:AG49,"中")</f>
        <v>0</v>
      </c>
      <c r="AQ49" s="26" t="str">
        <f>+IF(OR(COUNTIF(C49:AG49,"外")&gt;0,COUNTIF(C49:AG49,"夏")&gt;0,COUNTIF(C49:AG49,"年")&gt;0,COUNTIF(C49:AG49,"工")&gt;0,COUNTIF(C49:AG49,"中")&gt;0,COUNTIF(C49:AG49,"－")&gt;0),"○","")</f>
        <v/>
      </c>
      <c r="AR49" s="19"/>
      <c r="AW49" s="1" t="str">
        <f t="shared" si="0"/>
        <v/>
      </c>
    </row>
    <row r="50" spans="1:49" ht="17.25" customHeight="1" x14ac:dyDescent="0.4"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11"/>
      <c r="AE50" s="28" t="s">
        <v>55</v>
      </c>
      <c r="AF50" s="28"/>
      <c r="AG50" s="28"/>
      <c r="AH50" s="31" t="e">
        <f>+IF(AO49="○",IF(AI48&gt;=AN49,"OK","NG"),IF(AL49&gt;=0.285,IF(AH49&gt;=0.285,"OK","NG"),IF(AI48&gt;=AM48,"OK","NG")))</f>
        <v>#DIV/0!</v>
      </c>
      <c r="AI50" s="32"/>
      <c r="AJ50" s="29" t="e">
        <f>+IF(AQ49="○",IF(AK48&gt;=AP49,"OK","NG"),IF(AL49&gt;=0.285,IF(AJ49&gt;=0.285,"OK","NG"),IF(AK48&gt;=AM48,"OK","NG")))</f>
        <v>#DIV/0!</v>
      </c>
      <c r="AK50" s="29"/>
      <c r="AL50" s="6"/>
      <c r="AM50" s="6"/>
      <c r="AN50" s="6"/>
      <c r="AO50" s="6"/>
      <c r="AP50" s="6"/>
      <c r="AQ50" s="6"/>
      <c r="AR50" s="6"/>
      <c r="AW50" s="1" t="str">
        <f t="shared" si="0"/>
        <v/>
      </c>
    </row>
    <row r="51" spans="1:49" ht="11.25" customHeight="1" x14ac:dyDescent="0.4">
      <c r="AW51" s="1" t="str">
        <f t="shared" si="0"/>
        <v/>
      </c>
    </row>
    <row r="52" spans="1:49" ht="18" customHeight="1" x14ac:dyDescent="0.4">
      <c r="A52" s="54">
        <f>MOD(A41,12)+1</f>
        <v>5</v>
      </c>
      <c r="B52" s="5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W52" s="1" t="str">
        <f t="shared" si="0"/>
        <v/>
      </c>
    </row>
    <row r="53" spans="1:49" ht="18" customHeight="1" x14ac:dyDescent="0.4">
      <c r="A53" s="29" t="s">
        <v>3</v>
      </c>
      <c r="B53" s="29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31"/>
      <c r="AI53" s="32"/>
      <c r="AJ53" s="32"/>
      <c r="AK53" s="32"/>
      <c r="AL53" s="32"/>
      <c r="AM53" s="63"/>
      <c r="AN53" s="31" t="s">
        <v>5</v>
      </c>
      <c r="AO53" s="32"/>
      <c r="AP53" s="31" t="s">
        <v>6</v>
      </c>
      <c r="AQ53" s="63"/>
      <c r="AW53" s="1" t="str">
        <f t="shared" si="0"/>
        <v/>
      </c>
    </row>
    <row r="54" spans="1:49" ht="18" customHeight="1" x14ac:dyDescent="0.4">
      <c r="A54" s="29" t="s">
        <v>4</v>
      </c>
      <c r="B54" s="29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31" t="s">
        <v>5</v>
      </c>
      <c r="AI54" s="32"/>
      <c r="AJ54" s="29" t="s">
        <v>54</v>
      </c>
      <c r="AK54" s="29"/>
      <c r="AL54" s="29" t="s">
        <v>56</v>
      </c>
      <c r="AM54" s="29"/>
      <c r="AN54" s="68" t="s">
        <v>60</v>
      </c>
      <c r="AO54" s="71" t="s">
        <v>61</v>
      </c>
      <c r="AP54" s="68" t="s">
        <v>60</v>
      </c>
      <c r="AQ54" s="71" t="s">
        <v>61</v>
      </c>
      <c r="AW54" s="1" t="str">
        <f t="shared" si="0"/>
        <v/>
      </c>
    </row>
    <row r="55" spans="1:49" ht="18" customHeight="1" x14ac:dyDescent="0.4">
      <c r="A55" s="48" t="s">
        <v>36</v>
      </c>
      <c r="B55" s="49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5" t="s">
        <v>16</v>
      </c>
      <c r="AI55" s="45" t="s">
        <v>17</v>
      </c>
      <c r="AJ55" s="45" t="s">
        <v>16</v>
      </c>
      <c r="AK55" s="45" t="s">
        <v>17</v>
      </c>
      <c r="AL55" s="33" t="s">
        <v>57</v>
      </c>
      <c r="AM55" s="33" t="s">
        <v>53</v>
      </c>
      <c r="AN55" s="69"/>
      <c r="AO55" s="72"/>
      <c r="AP55" s="69"/>
      <c r="AQ55" s="72"/>
      <c r="AW55" s="1" t="str">
        <f t="shared" si="0"/>
        <v/>
      </c>
    </row>
    <row r="56" spans="1:49" ht="18" customHeight="1" x14ac:dyDescent="0.4">
      <c r="A56" s="50"/>
      <c r="B56" s="51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6"/>
      <c r="AI56" s="46"/>
      <c r="AJ56" s="46"/>
      <c r="AK56" s="46"/>
      <c r="AL56" s="33"/>
      <c r="AM56" s="33"/>
      <c r="AN56" s="69"/>
      <c r="AO56" s="72"/>
      <c r="AP56" s="69"/>
      <c r="AQ56" s="72"/>
      <c r="AW56" s="1" t="str">
        <f t="shared" si="0"/>
        <v/>
      </c>
    </row>
    <row r="57" spans="1:49" ht="18" customHeight="1" x14ac:dyDescent="0.4">
      <c r="A57" s="50"/>
      <c r="B57" s="51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6"/>
      <c r="AI57" s="46"/>
      <c r="AJ57" s="46"/>
      <c r="AK57" s="46"/>
      <c r="AL57" s="33"/>
      <c r="AM57" s="33"/>
      <c r="AN57" s="69"/>
      <c r="AO57" s="72"/>
      <c r="AP57" s="69"/>
      <c r="AQ57" s="72"/>
      <c r="AW57" s="1" t="str">
        <f t="shared" si="0"/>
        <v/>
      </c>
    </row>
    <row r="58" spans="1:49" ht="15.75" customHeight="1" x14ac:dyDescent="0.4">
      <c r="A58" s="52"/>
      <c r="B58" s="53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7"/>
      <c r="AI58" s="47"/>
      <c r="AJ58" s="47"/>
      <c r="AK58" s="47"/>
      <c r="AL58" s="33"/>
      <c r="AM58" s="33"/>
      <c r="AN58" s="69"/>
      <c r="AO58" s="72"/>
      <c r="AP58" s="69"/>
      <c r="AQ58" s="72"/>
      <c r="AW58" s="1" t="str">
        <f t="shared" si="0"/>
        <v/>
      </c>
    </row>
    <row r="59" spans="1:49" ht="18" customHeight="1" x14ac:dyDescent="0.4">
      <c r="A59" s="29" t="s">
        <v>5</v>
      </c>
      <c r="B59" s="29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">
        <f>COUNTA(C54:AG54)-COUNTIF(C59:AG59,"外")-COUNTIF(C59:AG59,"年")-COUNTIF(C59:AG59,"夏")-COUNTIF(C59:AG59,"工")-COUNTIF(C59:AG59,"中")-COUNTIF(C59:AG59,"－")</f>
        <v>0</v>
      </c>
      <c r="AI59" s="2">
        <f>COUNTIF(C59:AG59,"休")</f>
        <v>0</v>
      </c>
      <c r="AJ59" s="2">
        <f>COUNTA(C54:AG54)-COUNTIF(C60:AG60,"外")-COUNTIF(C60:AG60,"年")-COUNTIF(C60:AG60,"夏")-COUNTIF(C60:AG60,"工")-COUNTIF(C60:AG60,"中")-COUNTIF(C60:AG60,"－")</f>
        <v>0</v>
      </c>
      <c r="AK59" s="2">
        <f>COUNTIF(C60:AG60,"休")+COUNTIF(C60:AG60,"雨")+COUNTIF(C60:AG60,"振")</f>
        <v>0</v>
      </c>
      <c r="AL59" s="2">
        <f>+COUNTA(C54:AG54)</f>
        <v>0</v>
      </c>
      <c r="AM59" s="2">
        <f>+COUNTIF(C54:AG54,"土")+COUNTIF(C54:AG54,"日")</f>
        <v>0</v>
      </c>
      <c r="AN59" s="70"/>
      <c r="AO59" s="73"/>
      <c r="AP59" s="70"/>
      <c r="AQ59" s="73"/>
      <c r="AW59" s="1" t="str">
        <f t="shared" si="0"/>
        <v/>
      </c>
    </row>
    <row r="60" spans="1:49" ht="18" customHeight="1" x14ac:dyDescent="0.4">
      <c r="A60" s="29" t="s">
        <v>6</v>
      </c>
      <c r="B60" s="29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34" t="str">
        <f>IF(AH59=0,"",+AI59/AH59)</f>
        <v/>
      </c>
      <c r="AI60" s="35"/>
      <c r="AJ60" s="30" t="str">
        <f>IF(AJ59=0,"",+AK59/AJ59)</f>
        <v/>
      </c>
      <c r="AK60" s="30"/>
      <c r="AL60" s="30" t="e">
        <f>+AM59/AL59</f>
        <v>#DIV/0!</v>
      </c>
      <c r="AM60" s="30"/>
      <c r="AN60" s="2">
        <f>COUNTIF(C54:AG54,"土")-COUNTIFS(C54:AG54,"土",C59:AG59,"外")-COUNTIFS(C54:AG54,"土",C59:AG59,"－")-COUNTIFS(C54:AG54,"土",C59:AG59,"夏")-COUNTIFS(C54:AG54,"土",C59:AG59,"年")-COUNTIFS(C54:AG54,"土",C59:AG59,"工")-COUNTIFS(C54:AG54,"土",C59:AG59,"中")+COUNTIF(C54:AG54,"日")-COUNTIFS(C54:AG54,"日",C59:AG59,"外")-COUNTIFS(C54:AG54,"日",C59:AG59,"－")-COUNTIFS(C54:AG54,"日",C59:AG59,"夏")-COUNTIFS(C54:AG54,"日",C59:AG59,"年")-COUNTIFS(C54:AG54,"日",C59:AG59,"工")-COUNTIFS(C54:AG54,"日",C59:AG59,"中")</f>
        <v>0</v>
      </c>
      <c r="AO60" s="26" t="str">
        <f>+IF(OR(COUNTIF(C59:AG59,"外")&gt;0,COUNTIF(C59:AG59,"夏")&gt;0,COUNTIF(C59:AG59,"年")&gt;0,COUNTIF(C59:AG59,"工")&gt;0,COUNTIF(C59:AG59,"中")&gt;0,COUNTIF(C59:AG59,"－")&gt;0),"○","")</f>
        <v/>
      </c>
      <c r="AP60" s="24">
        <f>COUNTIF(C54:AG54,"土")-COUNTIFS(C54:AG54,"土",C60:AG60,"外")-COUNTIFS(C54:AG54,"土",C60:AG60,"－")-COUNTIFS(C54:AG54,"土",C60:AG60,"夏")-COUNTIFS(C54:AG54,"土",C60:AG60,"年")-COUNTIFS(C54:AG54,"土",C60:AG60,"工")-COUNTIFS(C54:AG54,"土",C60:AG60,"中")+COUNTIF(C54:AG54,"日")-COUNTIFS(C54:AG54,"日",C60:AG60,"外")-COUNTIFS(C54:AG54,"日",C60:AG60,"－")-COUNTIFS(C54:AG54,"日",C60:AG60,"夏")-COUNTIFS(C54:AG54,"日",C60:AG60,"年")-COUNTIFS(C54:AG54,"日",C60:AG60,"工")-COUNTIFS(C54:AG54,"日",C60:AG60,"中")</f>
        <v>0</v>
      </c>
      <c r="AQ60" s="26" t="str">
        <f>+IF(OR(COUNTIF(C60:AG60,"外")&gt;0,COUNTIF(C60:AG60,"夏")&gt;0,COUNTIF(C60:AG60,"年")&gt;0,COUNTIF(C60:AG60,"工")&gt;0,COUNTIF(C60:AG60,"中")&gt;0,COUNTIF(C60:AG60,"－")&gt;0),"○","")</f>
        <v/>
      </c>
      <c r="AW60" s="1" t="str">
        <f t="shared" si="0"/>
        <v/>
      </c>
    </row>
    <row r="61" spans="1:49" ht="17.25" customHeight="1" x14ac:dyDescent="0.4"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11"/>
      <c r="AE61" s="28" t="s">
        <v>55</v>
      </c>
      <c r="AF61" s="28"/>
      <c r="AG61" s="28"/>
      <c r="AH61" s="31" t="e">
        <f>+IF(AO60="○",IF(AI59&gt;=AN60,"OK","NG"),IF(AL60&gt;=0.285,IF(AH60&gt;=0.285,"OK","NG"),IF(AI59&gt;=AM59,"OK","NG")))</f>
        <v>#DIV/0!</v>
      </c>
      <c r="AI61" s="32"/>
      <c r="AJ61" s="29" t="e">
        <f>+IF(AQ60="○",IF(AK59&gt;=AP60,"OK","NG"),IF(AL60&gt;=0.285,IF(AJ60&gt;=0.285,"OK","NG"),IF(AK59&gt;=AM59,"OK","NG")))</f>
        <v>#DIV/0!</v>
      </c>
      <c r="AK61" s="29"/>
      <c r="AL61" s="6"/>
      <c r="AM61" s="6"/>
      <c r="AN61" s="6"/>
      <c r="AO61" s="6"/>
      <c r="AP61" s="6"/>
      <c r="AQ61" s="6"/>
      <c r="AR61" s="6"/>
      <c r="AW61" s="1" t="str">
        <f t="shared" si="0"/>
        <v/>
      </c>
    </row>
    <row r="62" spans="1:49" ht="11.25" customHeight="1" x14ac:dyDescent="0.4">
      <c r="AW62" s="1" t="str">
        <f t="shared" si="0"/>
        <v/>
      </c>
    </row>
    <row r="63" spans="1:49" ht="18" customHeight="1" x14ac:dyDescent="0.4">
      <c r="A63" s="54">
        <f>MOD(A52,12)+1</f>
        <v>6</v>
      </c>
      <c r="B63" s="54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W63" s="1" t="str">
        <f t="shared" si="0"/>
        <v/>
      </c>
    </row>
    <row r="64" spans="1:49" ht="18" customHeight="1" x14ac:dyDescent="0.4">
      <c r="A64" s="29" t="s">
        <v>3</v>
      </c>
      <c r="B64" s="29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31"/>
      <c r="AI64" s="32"/>
      <c r="AJ64" s="32"/>
      <c r="AK64" s="32"/>
      <c r="AL64" s="32"/>
      <c r="AM64" s="63"/>
      <c r="AN64" s="31" t="s">
        <v>5</v>
      </c>
      <c r="AO64" s="32"/>
      <c r="AP64" s="31" t="s">
        <v>6</v>
      </c>
      <c r="AQ64" s="63"/>
      <c r="AW64" s="1" t="str">
        <f t="shared" si="0"/>
        <v/>
      </c>
    </row>
    <row r="65" spans="1:49" ht="18" customHeight="1" x14ac:dyDescent="0.4">
      <c r="A65" s="29" t="s">
        <v>4</v>
      </c>
      <c r="B65" s="29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31" t="s">
        <v>5</v>
      </c>
      <c r="AI65" s="32"/>
      <c r="AJ65" s="29" t="s">
        <v>54</v>
      </c>
      <c r="AK65" s="29"/>
      <c r="AL65" s="29" t="s">
        <v>56</v>
      </c>
      <c r="AM65" s="29"/>
      <c r="AN65" s="68" t="s">
        <v>60</v>
      </c>
      <c r="AO65" s="71" t="s">
        <v>61</v>
      </c>
      <c r="AP65" s="68" t="s">
        <v>60</v>
      </c>
      <c r="AQ65" s="71" t="s">
        <v>61</v>
      </c>
      <c r="AW65" s="1" t="str">
        <f t="shared" si="0"/>
        <v/>
      </c>
    </row>
    <row r="66" spans="1:49" ht="18" customHeight="1" x14ac:dyDescent="0.4">
      <c r="A66" s="48" t="s">
        <v>36</v>
      </c>
      <c r="B66" s="49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5" t="s">
        <v>16</v>
      </c>
      <c r="AI66" s="45" t="s">
        <v>17</v>
      </c>
      <c r="AJ66" s="45" t="s">
        <v>16</v>
      </c>
      <c r="AK66" s="45" t="s">
        <v>17</v>
      </c>
      <c r="AL66" s="33" t="s">
        <v>57</v>
      </c>
      <c r="AM66" s="33" t="s">
        <v>53</v>
      </c>
      <c r="AN66" s="69"/>
      <c r="AO66" s="72"/>
      <c r="AP66" s="69"/>
      <c r="AQ66" s="72"/>
      <c r="AW66" s="1" t="str">
        <f t="shared" si="0"/>
        <v/>
      </c>
    </row>
    <row r="67" spans="1:49" ht="18" customHeight="1" x14ac:dyDescent="0.4">
      <c r="A67" s="50"/>
      <c r="B67" s="51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6"/>
      <c r="AI67" s="46"/>
      <c r="AJ67" s="46"/>
      <c r="AK67" s="46"/>
      <c r="AL67" s="33"/>
      <c r="AM67" s="33"/>
      <c r="AN67" s="69"/>
      <c r="AO67" s="72"/>
      <c r="AP67" s="69"/>
      <c r="AQ67" s="72"/>
      <c r="AW67" s="1" t="str">
        <f t="shared" si="0"/>
        <v/>
      </c>
    </row>
    <row r="68" spans="1:49" ht="18" customHeight="1" x14ac:dyDescent="0.4">
      <c r="A68" s="50"/>
      <c r="B68" s="51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6"/>
      <c r="AI68" s="46"/>
      <c r="AJ68" s="46"/>
      <c r="AK68" s="46"/>
      <c r="AL68" s="33"/>
      <c r="AM68" s="33"/>
      <c r="AN68" s="69"/>
      <c r="AO68" s="72"/>
      <c r="AP68" s="69"/>
      <c r="AQ68" s="72"/>
      <c r="AW68" s="1" t="str">
        <f t="shared" ref="AW68:AW71" si="1">+IF(OR(COUNTIF(C81:AG81,"外")&gt;0,COUNTIF(C81:AG81,"夏")&gt;0,COUNTIF(C81:AG81,"年")&gt;0,COUNTIF(C81:AG81,"工")&gt;0,COUNTIF(C81:AG81,"中")&gt;0,COUNTIF(C81:AG81,"－")&gt;0),"○","")</f>
        <v/>
      </c>
    </row>
    <row r="69" spans="1:49" ht="15.75" customHeight="1" x14ac:dyDescent="0.4">
      <c r="A69" s="52"/>
      <c r="B69" s="53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7"/>
      <c r="AI69" s="47"/>
      <c r="AJ69" s="47"/>
      <c r="AK69" s="47"/>
      <c r="AL69" s="33"/>
      <c r="AM69" s="33"/>
      <c r="AN69" s="69"/>
      <c r="AO69" s="72"/>
      <c r="AP69" s="69"/>
      <c r="AQ69" s="72"/>
      <c r="AW69" s="1" t="str">
        <f t="shared" si="1"/>
        <v/>
      </c>
    </row>
    <row r="70" spans="1:49" ht="18" customHeight="1" x14ac:dyDescent="0.4">
      <c r="A70" s="29" t="s">
        <v>5</v>
      </c>
      <c r="B70" s="29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">
        <f>COUNTA(C65:AG65)-COUNTIF(C70:AG70,"外")-COUNTIF(C70:AG70,"年")-COUNTIF(C70:AG70,"夏")-COUNTIF(C70:AG70,"工")-COUNTIF(C70:AG70,"中")-COUNTIF(C70:AG70,"－")</f>
        <v>0</v>
      </c>
      <c r="AI70" s="2">
        <f>COUNTIF(C70:AG70,"休")</f>
        <v>0</v>
      </c>
      <c r="AJ70" s="2">
        <f>COUNTA(C65:AG65)-COUNTIF(C71:AG71,"外")-COUNTIF(C71:AG71,"年")-COUNTIF(C71:AG71,"夏")-COUNTIF(C71:AG71,"工")-COUNTIF(C71:AG71,"中")-COUNTIF(C71:AG71,"－")</f>
        <v>0</v>
      </c>
      <c r="AK70" s="2">
        <f>COUNTIF(C71:AG71,"休")+COUNTIF(C71:AG71,"雨")+COUNTIF(C71:AG71,"振")</f>
        <v>0</v>
      </c>
      <c r="AL70" s="2">
        <f>+COUNTA(C65:AG65)</f>
        <v>0</v>
      </c>
      <c r="AM70" s="2">
        <f>+COUNTIF(C65:AG65,"土")+COUNTIF(C65:AG65,"日")</f>
        <v>0</v>
      </c>
      <c r="AN70" s="70"/>
      <c r="AO70" s="73"/>
      <c r="AP70" s="70"/>
      <c r="AQ70" s="73"/>
      <c r="AW70" s="1" t="str">
        <f t="shared" si="1"/>
        <v/>
      </c>
    </row>
    <row r="71" spans="1:49" ht="18" customHeight="1" x14ac:dyDescent="0.4">
      <c r="A71" s="29" t="s">
        <v>6</v>
      </c>
      <c r="B71" s="29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34" t="str">
        <f>IF(AH70=0,"",+AI70/AH70)</f>
        <v/>
      </c>
      <c r="AI71" s="35"/>
      <c r="AJ71" s="30" t="str">
        <f>IF(AJ70=0,"",+AK70/AJ70)</f>
        <v/>
      </c>
      <c r="AK71" s="30"/>
      <c r="AL71" s="30" t="e">
        <f>+AM70/AL70</f>
        <v>#DIV/0!</v>
      </c>
      <c r="AM71" s="30"/>
      <c r="AN71" s="2">
        <f>COUNTIF(C65:AG65,"土")-COUNTIFS(C65:AG65,"土",C70:AG70,"外")-COUNTIFS(C65:AG65,"土",C70:AG70,"－")-COUNTIFS(C65:AG65,"土",C70:AG70,"夏")-COUNTIFS(C65:AG65,"土",C70:AG70,"年")-COUNTIFS(C65:AG65,"土",C70:AG70,"工")-COUNTIFS(C65:AG65,"土",C70:AG70,"中")+COUNTIF(C65:AG65,"日")-COUNTIFS(C65:AG65,"日",C70:AG70,"外")-COUNTIFS(C65:AG65,"日",C70:AG70,"－")-COUNTIFS(C65:AG65,"日",C70:AG70,"夏")-COUNTIFS(C65:AG65,"日",C70:AG70,"年")-COUNTIFS(C65:AG65,"日",C70:AG70,"工")-COUNTIFS(C65:AG65,"日",C70:AG70,"中")</f>
        <v>0</v>
      </c>
      <c r="AO71" s="26" t="str">
        <f>+IF(OR(COUNTIF(C70:AG70,"外")&gt;0,COUNTIF(C70:AG70,"夏")&gt;0,COUNTIF(C70:AG70,"年")&gt;0,COUNTIF(C70:AG70,"工")&gt;0,COUNTIF(C70:AG70,"中")&gt;0,COUNTIF(C70:AG70,"－")&gt;0),"○","")</f>
        <v/>
      </c>
      <c r="AP71" s="24">
        <f>COUNTIF(C65:AG65,"土")-COUNTIFS(C65:AG65,"土",C71:AG71,"外")-COUNTIFS(C65:AG65,"土",C71:AG71,"－")-COUNTIFS(C65:AG65,"土",C71:AG71,"夏")-COUNTIFS(C65:AG65,"土",C71:AG71,"年")-COUNTIFS(C65:AG65,"土",C71:AG71,"工")-COUNTIFS(C65:AG65,"土",C71:AG71,"中")+COUNTIF(C65:AG65,"日")-COUNTIFS(C65:AG65,"日",C71:AG71,"外")-COUNTIFS(C65:AG65,"日",C71:AG71,"－")-COUNTIFS(C65:AG65,"日",C71:AG71,"夏")-COUNTIFS(C65:AG65,"日",C71:AG71,"年")-COUNTIFS(C65:AG65,"日",C71:AG71,"工")-COUNTIFS(C65:AG65,"日",C71:AG71,"中")</f>
        <v>0</v>
      </c>
      <c r="AQ71" s="26" t="str">
        <f>+IF(OR(COUNTIF(C71:AG71,"外")&gt;0,COUNTIF(C71:AG71,"夏")&gt;0,COUNTIF(C71:AG71,"年")&gt;0,COUNTIF(C71:AG71,"工")&gt;0,COUNTIF(C71:AG71,"中")&gt;0,COUNTIF(C71:AG71,"－")&gt;0),"○","")</f>
        <v/>
      </c>
      <c r="AW71" s="1" t="str">
        <f t="shared" si="1"/>
        <v/>
      </c>
    </row>
    <row r="72" spans="1:49" ht="17.25" customHeight="1" x14ac:dyDescent="0.4"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11"/>
      <c r="AE72" s="28" t="s">
        <v>55</v>
      </c>
      <c r="AF72" s="28"/>
      <c r="AG72" s="28"/>
      <c r="AH72" s="31" t="e">
        <f>+IF(AO71="○",IF(AI70&gt;=AN71,"OK","NG"),IF(AL71&gt;=0.285,IF(AH71&gt;=0.285,"OK","NG"),IF(AI70&gt;=AM70,"OK","NG")))</f>
        <v>#DIV/0!</v>
      </c>
      <c r="AI72" s="32"/>
      <c r="AJ72" s="29" t="e">
        <f>+IF(AQ71="○",IF(AK70&gt;=AP71,"OK","NG"),IF(AL71&gt;=0.285,IF(AJ71&gt;=0.285,"OK","NG"),IF(AK70&gt;=AM70,"OK","NG")))</f>
        <v>#DIV/0!</v>
      </c>
      <c r="AK72" s="29"/>
      <c r="AL72" s="6"/>
      <c r="AM72" s="6"/>
      <c r="AN72" s="6"/>
      <c r="AO72" s="6"/>
      <c r="AP72" s="6"/>
      <c r="AQ72" s="6"/>
      <c r="AR72" s="6"/>
    </row>
  </sheetData>
  <mergeCells count="383">
    <mergeCell ref="AE39:AG39"/>
    <mergeCell ref="AH39:AI39"/>
    <mergeCell ref="AD33:AD36"/>
    <mergeCell ref="AE33:AE36"/>
    <mergeCell ref="AH44:AH47"/>
    <mergeCell ref="AI44:AI47"/>
    <mergeCell ref="AE72:AG72"/>
    <mergeCell ref="AH72:AI72"/>
    <mergeCell ref="V55:V58"/>
    <mergeCell ref="W55:W58"/>
    <mergeCell ref="X55:X58"/>
    <mergeCell ref="Y55:Y58"/>
    <mergeCell ref="AE50:AG50"/>
    <mergeCell ref="AH50:AI50"/>
    <mergeCell ref="AG44:AG47"/>
    <mergeCell ref="AA44:AA47"/>
    <mergeCell ref="AB44:AB47"/>
    <mergeCell ref="AC44:AC47"/>
    <mergeCell ref="AD44:AD47"/>
    <mergeCell ref="AF44:AF47"/>
    <mergeCell ref="AJ72:AK72"/>
    <mergeCell ref="F33:F36"/>
    <mergeCell ref="G33:G36"/>
    <mergeCell ref="H33:H36"/>
    <mergeCell ref="I33:I36"/>
    <mergeCell ref="J33:J36"/>
    <mergeCell ref="K33:K36"/>
    <mergeCell ref="L33:L36"/>
    <mergeCell ref="AL66:AL69"/>
    <mergeCell ref="N66:N69"/>
    <mergeCell ref="O66:O69"/>
    <mergeCell ref="P66:P69"/>
    <mergeCell ref="Q66:Q69"/>
    <mergeCell ref="R66:R69"/>
    <mergeCell ref="S66:S69"/>
    <mergeCell ref="H66:H69"/>
    <mergeCell ref="I66:I69"/>
    <mergeCell ref="J66:J69"/>
    <mergeCell ref="K66:K69"/>
    <mergeCell ref="L66:L69"/>
    <mergeCell ref="M66:M69"/>
    <mergeCell ref="AE61:AG61"/>
    <mergeCell ref="AH61:AI61"/>
    <mergeCell ref="AJ61:AK61"/>
    <mergeCell ref="A71:B71"/>
    <mergeCell ref="AH71:AI71"/>
    <mergeCell ref="AJ71:AK71"/>
    <mergeCell ref="AL71:AM71"/>
    <mergeCell ref="AF66:AF69"/>
    <mergeCell ref="AG66:AG69"/>
    <mergeCell ref="AH66:AH69"/>
    <mergeCell ref="AI66:AI69"/>
    <mergeCell ref="AJ66:AJ69"/>
    <mergeCell ref="AK66:AK69"/>
    <mergeCell ref="Z66:Z69"/>
    <mergeCell ref="AA66:AA69"/>
    <mergeCell ref="AB66:AB69"/>
    <mergeCell ref="AC66:AC69"/>
    <mergeCell ref="AD66:AD69"/>
    <mergeCell ref="AE66:AE69"/>
    <mergeCell ref="T66:T69"/>
    <mergeCell ref="U66:U69"/>
    <mergeCell ref="V66:V69"/>
    <mergeCell ref="W66:W69"/>
    <mergeCell ref="X66:X69"/>
    <mergeCell ref="Y66:Y69"/>
    <mergeCell ref="A66:B69"/>
    <mergeCell ref="C66:C69"/>
    <mergeCell ref="D66:D69"/>
    <mergeCell ref="E66:E69"/>
    <mergeCell ref="F66:F69"/>
    <mergeCell ref="G66:G69"/>
    <mergeCell ref="AN64:AO64"/>
    <mergeCell ref="AP64:AQ64"/>
    <mergeCell ref="A65:B65"/>
    <mergeCell ref="AH65:AI65"/>
    <mergeCell ref="AJ65:AK65"/>
    <mergeCell ref="AL65:AM65"/>
    <mergeCell ref="AN65:AN70"/>
    <mergeCell ref="AO65:AO70"/>
    <mergeCell ref="AP65:AP70"/>
    <mergeCell ref="AQ65:AQ70"/>
    <mergeCell ref="AM66:AM69"/>
    <mergeCell ref="A70:B70"/>
    <mergeCell ref="A63:B63"/>
    <mergeCell ref="A64:B64"/>
    <mergeCell ref="AH64:AM64"/>
    <mergeCell ref="AL55:AL58"/>
    <mergeCell ref="AM55:AM58"/>
    <mergeCell ref="A59:B59"/>
    <mergeCell ref="A60:B60"/>
    <mergeCell ref="AH60:AI60"/>
    <mergeCell ref="AJ60:AK60"/>
    <mergeCell ref="AL60:AM60"/>
    <mergeCell ref="AF55:AF58"/>
    <mergeCell ref="AG55:AG58"/>
    <mergeCell ref="AH55:AH58"/>
    <mergeCell ref="AI55:AI58"/>
    <mergeCell ref="AJ55:AJ58"/>
    <mergeCell ref="AK55:AK58"/>
    <mergeCell ref="Z55:Z58"/>
    <mergeCell ref="AA55:AA58"/>
    <mergeCell ref="AB55:AB58"/>
    <mergeCell ref="AC55:AC58"/>
    <mergeCell ref="AD55:AD58"/>
    <mergeCell ref="AE55:AE58"/>
    <mergeCell ref="T55:T58"/>
    <mergeCell ref="U55:U58"/>
    <mergeCell ref="AN53:AO53"/>
    <mergeCell ref="AP53:AQ53"/>
    <mergeCell ref="A54:B54"/>
    <mergeCell ref="AH54:AI54"/>
    <mergeCell ref="AJ54:AK54"/>
    <mergeCell ref="AL54:AM54"/>
    <mergeCell ref="AN54:AN59"/>
    <mergeCell ref="AO54:AO59"/>
    <mergeCell ref="AP54:AP59"/>
    <mergeCell ref="AQ54:AQ59"/>
    <mergeCell ref="N55:N58"/>
    <mergeCell ref="O55:O58"/>
    <mergeCell ref="P55:P58"/>
    <mergeCell ref="Q55:Q58"/>
    <mergeCell ref="R55:R58"/>
    <mergeCell ref="S55:S58"/>
    <mergeCell ref="H55:H58"/>
    <mergeCell ref="I55:I58"/>
    <mergeCell ref="J55:J58"/>
    <mergeCell ref="K55:K58"/>
    <mergeCell ref="L55:L58"/>
    <mergeCell ref="M55:M58"/>
    <mergeCell ref="A55:B58"/>
    <mergeCell ref="C55:C58"/>
    <mergeCell ref="D55:D58"/>
    <mergeCell ref="E55:E58"/>
    <mergeCell ref="F55:F58"/>
    <mergeCell ref="G55:G58"/>
    <mergeCell ref="AE44:AE47"/>
    <mergeCell ref="J44:J47"/>
    <mergeCell ref="K44:K47"/>
    <mergeCell ref="L44:L47"/>
    <mergeCell ref="M44:M47"/>
    <mergeCell ref="W44:W47"/>
    <mergeCell ref="X44:X47"/>
    <mergeCell ref="Y44:Y47"/>
    <mergeCell ref="Z44:Z47"/>
    <mergeCell ref="D44:D47"/>
    <mergeCell ref="E44:E47"/>
    <mergeCell ref="F44:F47"/>
    <mergeCell ref="G44:G47"/>
    <mergeCell ref="T44:T47"/>
    <mergeCell ref="U44:U47"/>
    <mergeCell ref="V44:V47"/>
    <mergeCell ref="AJ50:AK50"/>
    <mergeCell ref="A52:B52"/>
    <mergeCell ref="A53:B53"/>
    <mergeCell ref="AH53:AM53"/>
    <mergeCell ref="A48:B48"/>
    <mergeCell ref="A49:B49"/>
    <mergeCell ref="AH49:AI49"/>
    <mergeCell ref="AJ49:AK49"/>
    <mergeCell ref="AL49:AM49"/>
    <mergeCell ref="AN42:AO42"/>
    <mergeCell ref="AP42:AQ42"/>
    <mergeCell ref="A43:B43"/>
    <mergeCell ref="AH43:AI43"/>
    <mergeCell ref="AJ43:AK43"/>
    <mergeCell ref="AL43:AM43"/>
    <mergeCell ref="AN43:AN48"/>
    <mergeCell ref="AO43:AO48"/>
    <mergeCell ref="AP43:AP48"/>
    <mergeCell ref="AQ43:AQ48"/>
    <mergeCell ref="N44:N47"/>
    <mergeCell ref="O44:O47"/>
    <mergeCell ref="P44:P47"/>
    <mergeCell ref="Q44:Q47"/>
    <mergeCell ref="R44:R47"/>
    <mergeCell ref="S44:S47"/>
    <mergeCell ref="H44:H47"/>
    <mergeCell ref="I44:I47"/>
    <mergeCell ref="AJ44:AJ47"/>
    <mergeCell ref="AK44:AK47"/>
    <mergeCell ref="AL44:AL47"/>
    <mergeCell ref="AM44:AM47"/>
    <mergeCell ref="A44:B47"/>
    <mergeCell ref="C44:C47"/>
    <mergeCell ref="AJ39:AK39"/>
    <mergeCell ref="A41:B41"/>
    <mergeCell ref="A42:B42"/>
    <mergeCell ref="AH42:AM42"/>
    <mergeCell ref="AL33:AL36"/>
    <mergeCell ref="AM33:AM36"/>
    <mergeCell ref="A37:B37"/>
    <mergeCell ref="A38:B38"/>
    <mergeCell ref="AH38:AI38"/>
    <mergeCell ref="AJ38:AK38"/>
    <mergeCell ref="AL38:AM38"/>
    <mergeCell ref="M33:M36"/>
    <mergeCell ref="N33:N36"/>
    <mergeCell ref="AF33:AF36"/>
    <mergeCell ref="AG33:AG36"/>
    <mergeCell ref="AH33:AH36"/>
    <mergeCell ref="AI33:AI36"/>
    <mergeCell ref="AJ33:AJ36"/>
    <mergeCell ref="AK33:AK36"/>
    <mergeCell ref="Z33:Z36"/>
    <mergeCell ref="AA33:AA36"/>
    <mergeCell ref="AB33:AB36"/>
    <mergeCell ref="AC33:AC36"/>
    <mergeCell ref="X33:X36"/>
    <mergeCell ref="AN31:AO31"/>
    <mergeCell ref="AP31:AQ31"/>
    <mergeCell ref="A32:B32"/>
    <mergeCell ref="AH32:AI32"/>
    <mergeCell ref="AJ32:AK32"/>
    <mergeCell ref="AL32:AM32"/>
    <mergeCell ref="AN32:AN37"/>
    <mergeCell ref="AO32:AO37"/>
    <mergeCell ref="AP32:AP37"/>
    <mergeCell ref="AQ32:AQ37"/>
    <mergeCell ref="A33:B36"/>
    <mergeCell ref="C33:C36"/>
    <mergeCell ref="D33:D36"/>
    <mergeCell ref="E33:E36"/>
    <mergeCell ref="Y33:Y36"/>
    <mergeCell ref="O33:O36"/>
    <mergeCell ref="P33:P36"/>
    <mergeCell ref="Q33:Q36"/>
    <mergeCell ref="R33:R36"/>
    <mergeCell ref="S33:S36"/>
    <mergeCell ref="T33:T36"/>
    <mergeCell ref="U33:U36"/>
    <mergeCell ref="V33:V36"/>
    <mergeCell ref="W33:W36"/>
    <mergeCell ref="AE28:AG28"/>
    <mergeCell ref="AH28:AI28"/>
    <mergeCell ref="AJ28:AK28"/>
    <mergeCell ref="A30:B30"/>
    <mergeCell ref="A31:B31"/>
    <mergeCell ref="AH31:AM31"/>
    <mergeCell ref="AL22:AL25"/>
    <mergeCell ref="AM22:AM25"/>
    <mergeCell ref="A26:B26"/>
    <mergeCell ref="A27:B27"/>
    <mergeCell ref="AH27:AI27"/>
    <mergeCell ref="AJ27:AK27"/>
    <mergeCell ref="AL27:AM27"/>
    <mergeCell ref="AF22:AF25"/>
    <mergeCell ref="AG22:AG25"/>
    <mergeCell ref="AH22:AH25"/>
    <mergeCell ref="AI22:AI25"/>
    <mergeCell ref="AJ22:AJ25"/>
    <mergeCell ref="AK22:AK25"/>
    <mergeCell ref="Z22:Z25"/>
    <mergeCell ref="AA22:AA25"/>
    <mergeCell ref="AB22:AB25"/>
    <mergeCell ref="AC22:AC25"/>
    <mergeCell ref="T22:T25"/>
    <mergeCell ref="U22:U25"/>
    <mergeCell ref="V22:V25"/>
    <mergeCell ref="W22:W25"/>
    <mergeCell ref="X22:X25"/>
    <mergeCell ref="Y22:Y25"/>
    <mergeCell ref="N22:N25"/>
    <mergeCell ref="O22:O25"/>
    <mergeCell ref="P22:P25"/>
    <mergeCell ref="Q22:Q25"/>
    <mergeCell ref="R22:R25"/>
    <mergeCell ref="S22:S25"/>
    <mergeCell ref="AN20:AO20"/>
    <mergeCell ref="AP20:AQ20"/>
    <mergeCell ref="A21:B21"/>
    <mergeCell ref="AH21:AI21"/>
    <mergeCell ref="AJ21:AK21"/>
    <mergeCell ref="AL21:AM21"/>
    <mergeCell ref="AN21:AN26"/>
    <mergeCell ref="AO21:AO26"/>
    <mergeCell ref="AP21:AP26"/>
    <mergeCell ref="AQ21:AQ26"/>
    <mergeCell ref="H22:H25"/>
    <mergeCell ref="I22:I25"/>
    <mergeCell ref="J22:J25"/>
    <mergeCell ref="K22:K25"/>
    <mergeCell ref="L22:L25"/>
    <mergeCell ref="M22:M25"/>
    <mergeCell ref="A22:B25"/>
    <mergeCell ref="C22:C25"/>
    <mergeCell ref="D22:D25"/>
    <mergeCell ref="E22:E25"/>
    <mergeCell ref="F22:F25"/>
    <mergeCell ref="G22:G25"/>
    <mergeCell ref="AD22:AD25"/>
    <mergeCell ref="AE22:AE25"/>
    <mergeCell ref="AE18:AG18"/>
    <mergeCell ref="AH18:AI18"/>
    <mergeCell ref="AJ18:AK18"/>
    <mergeCell ref="A19:B19"/>
    <mergeCell ref="A20:B20"/>
    <mergeCell ref="AH20:AM20"/>
    <mergeCell ref="AM12:AM15"/>
    <mergeCell ref="A16:B16"/>
    <mergeCell ref="A17:B17"/>
    <mergeCell ref="AH17:AI17"/>
    <mergeCell ref="AJ17:AK17"/>
    <mergeCell ref="AL17:AM17"/>
    <mergeCell ref="AG12:AG15"/>
    <mergeCell ref="AH12:AH15"/>
    <mergeCell ref="AI12:AI15"/>
    <mergeCell ref="AJ12:AJ15"/>
    <mergeCell ref="AK12:AK15"/>
    <mergeCell ref="AL12:AL15"/>
    <mergeCell ref="AA12:AA15"/>
    <mergeCell ref="AB12:AB15"/>
    <mergeCell ref="AC12:AC15"/>
    <mergeCell ref="AD12:AD15"/>
    <mergeCell ref="AE12:AE15"/>
    <mergeCell ref="AF12:AF15"/>
    <mergeCell ref="AP11:AP16"/>
    <mergeCell ref="AQ11:AQ16"/>
    <mergeCell ref="U12:U15"/>
    <mergeCell ref="V12:V15"/>
    <mergeCell ref="W12:W15"/>
    <mergeCell ref="X12:X15"/>
    <mergeCell ref="Y12:Y15"/>
    <mergeCell ref="Z12:Z15"/>
    <mergeCell ref="O12:O15"/>
    <mergeCell ref="P12:P15"/>
    <mergeCell ref="Q12:Q15"/>
    <mergeCell ref="R12:R15"/>
    <mergeCell ref="S12:S15"/>
    <mergeCell ref="T12:T15"/>
    <mergeCell ref="I12:I15"/>
    <mergeCell ref="J12:J15"/>
    <mergeCell ref="K12:K15"/>
    <mergeCell ref="L12:L15"/>
    <mergeCell ref="M12:M15"/>
    <mergeCell ref="N12:N15"/>
    <mergeCell ref="AO11:AO16"/>
    <mergeCell ref="AH10:AM10"/>
    <mergeCell ref="AN10:AO10"/>
    <mergeCell ref="AP10:AQ10"/>
    <mergeCell ref="A11:B11"/>
    <mergeCell ref="AH11:AI11"/>
    <mergeCell ref="AJ11:AK11"/>
    <mergeCell ref="AL11:AM11"/>
    <mergeCell ref="AN11:AN16"/>
    <mergeCell ref="AF5:AH5"/>
    <mergeCell ref="AI5:AK5"/>
    <mergeCell ref="A6:D6"/>
    <mergeCell ref="E6:I6"/>
    <mergeCell ref="W6:Y6"/>
    <mergeCell ref="Z6:AC6"/>
    <mergeCell ref="AD6:AE6"/>
    <mergeCell ref="AF6:AH6"/>
    <mergeCell ref="AI6:AK6"/>
    <mergeCell ref="A12:B15"/>
    <mergeCell ref="C12:C15"/>
    <mergeCell ref="D12:D15"/>
    <mergeCell ref="E12:E15"/>
    <mergeCell ref="F12:F15"/>
    <mergeCell ref="G12:G15"/>
    <mergeCell ref="H12:H15"/>
    <mergeCell ref="A9:B9"/>
    <mergeCell ref="A10:B10"/>
    <mergeCell ref="AI3:AK3"/>
    <mergeCell ref="A4:D4"/>
    <mergeCell ref="E4:I4"/>
    <mergeCell ref="J4:K4"/>
    <mergeCell ref="L4:P4"/>
    <mergeCell ref="Q4:R4"/>
    <mergeCell ref="Z4:AB4"/>
    <mergeCell ref="AC4:AE4"/>
    <mergeCell ref="AF4:AH4"/>
    <mergeCell ref="AI4:AK4"/>
    <mergeCell ref="A3:D3"/>
    <mergeCell ref="E3:R3"/>
    <mergeCell ref="W3:Y5"/>
    <mergeCell ref="Z3:AB3"/>
    <mergeCell ref="AC3:AE3"/>
    <mergeCell ref="AF3:AH3"/>
    <mergeCell ref="A5:D5"/>
    <mergeCell ref="E5:I5"/>
    <mergeCell ref="Z5:AB5"/>
    <mergeCell ref="AC5:AE5"/>
  </mergeCells>
  <phoneticPr fontId="3"/>
  <conditionalFormatting sqref="C11:AG11 C12:R12 C32:AG32">
    <cfRule type="containsText" dxfId="13" priority="13" operator="containsText" text="土">
      <formula>NOT(ISERROR(SEARCH("土",C11)))</formula>
    </cfRule>
    <cfRule type="containsText" dxfId="12" priority="14" operator="containsText" text="日">
      <formula>NOT(ISERROR(SEARCH("日",C11)))</formula>
    </cfRule>
  </conditionalFormatting>
  <conditionalFormatting sqref="C21:AG21">
    <cfRule type="containsText" dxfId="11" priority="11" operator="containsText" text="土">
      <formula>NOT(ISERROR(SEARCH("土",C21)))</formula>
    </cfRule>
    <cfRule type="containsText" dxfId="10" priority="12" operator="containsText" text="日">
      <formula>NOT(ISERROR(SEARCH("日",C21)))</formula>
    </cfRule>
  </conditionalFormatting>
  <conditionalFormatting sqref="C43:AG43">
    <cfRule type="containsText" dxfId="9" priority="9" operator="containsText" text="土">
      <formula>NOT(ISERROR(SEARCH("土",C43)))</formula>
    </cfRule>
    <cfRule type="containsText" dxfId="8" priority="10" operator="containsText" text="日">
      <formula>NOT(ISERROR(SEARCH("日",C43)))</formula>
    </cfRule>
  </conditionalFormatting>
  <conditionalFormatting sqref="C54:AG54">
    <cfRule type="containsText" dxfId="7" priority="7" operator="containsText" text="土">
      <formula>NOT(ISERROR(SEARCH("土",C54)))</formula>
    </cfRule>
    <cfRule type="containsText" dxfId="6" priority="8" operator="containsText" text="日">
      <formula>NOT(ISERROR(SEARCH("日",C54)))</formula>
    </cfRule>
  </conditionalFormatting>
  <conditionalFormatting sqref="C65:AG65">
    <cfRule type="containsText" dxfId="5" priority="5" operator="containsText" text="土">
      <formula>NOT(ISERROR(SEARCH("土",C65)))</formula>
    </cfRule>
    <cfRule type="containsText" dxfId="4" priority="6" operator="containsText" text="日">
      <formula>NOT(ISERROR(SEARCH("日",C65)))</formula>
    </cfRule>
  </conditionalFormatting>
  <conditionalFormatting sqref="T12:AG12">
    <cfRule type="containsText" dxfId="3" priority="3" operator="containsText" text="土">
      <formula>NOT(ISERROR(SEARCH("土",T12)))</formula>
    </cfRule>
    <cfRule type="containsText" dxfId="2" priority="4" operator="containsText" text="日">
      <formula>NOT(ISERROR(SEARCH("日",T12)))</formula>
    </cfRule>
  </conditionalFormatting>
  <conditionalFormatting sqref="AI6:AK6">
    <cfRule type="containsText" dxfId="1" priority="1" operator="containsText" text="NG">
      <formula>NOT(ISERROR(SEARCH("NG",AI6)))</formula>
    </cfRule>
    <cfRule type="cellIs" dxfId="0" priority="2" operator="equal">
      <formula>"OK"</formula>
    </cfRule>
  </conditionalFormatting>
  <dataValidations count="1">
    <dataValidation type="list" allowBlank="1" showInputMessage="1" showErrorMessage="1" sqref="C37:AG38 C26:AG27 C16:AG17 C48:AG49 C59:AG60 C70:AG71" xr:uid="{6640590D-37A3-4F62-99CF-8C098222B3EA}">
      <formula1>"外,　,－,休,雨,年,夏,工,中"</formula1>
    </dataValidation>
  </dataValidations>
  <pageMargins left="0.70866141732283472" right="0.39370078740157483" top="0.47244094488188981" bottom="0.47244094488188981" header="0" footer="0"/>
  <pageSetup paperSize="9" scale="57" orientation="portrait" r:id="rId1"/>
  <colBreaks count="1" manualBreakCount="1">
    <brk id="43" max="7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記入例２</vt:lpstr>
      <vt:lpstr>計画・実績書</vt:lpstr>
      <vt:lpstr>記入例!Print_Area</vt:lpstr>
      <vt:lpstr>記入例２!Print_Area</vt:lpstr>
      <vt:lpstr>計画・実績書!Print_Area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cp:lastPrinted>2025-07-24T06:54:29Z</cp:lastPrinted>
  <dcterms:created xsi:type="dcterms:W3CDTF">2023-07-04T01:16:42Z</dcterms:created>
  <dcterms:modified xsi:type="dcterms:W3CDTF">2025-08-14T00:40:21Z</dcterms:modified>
</cp:coreProperties>
</file>