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2ex08buf\財政課\財務班共有\40_財務関係書\令和５年度\財政状況資料集\20240307_【照会：３月１５日〆切】令和４年度財政状況資料集の作成及び提出について\03_市→県\"/>
    </mc:Choice>
  </mc:AlternateContent>
  <bookViews>
    <workbookView xWindow="0" yWindow="0" windowWidth="15360" windowHeight="7635" tabRatio="717"/>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0" i="12" l="1"/>
  <c r="AA31" i="12"/>
  <c r="AA32" i="12"/>
  <c r="AA33" i="12" l="1"/>
  <c r="AA34" i="12"/>
  <c r="AA35" i="12"/>
  <c r="AA36" i="12"/>
  <c r="AA37" i="12"/>
  <c r="AA38" i="12"/>
  <c r="AA29" i="12"/>
  <c r="AA28" i="12"/>
  <c r="AA9" i="12" l="1"/>
  <c r="AA10" i="12"/>
  <c r="AA11" i="12"/>
  <c r="AA12" i="12"/>
  <c r="AA13" i="12"/>
  <c r="AA8" i="12"/>
  <c r="AA7" i="12" l="1"/>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O39" i="10"/>
  <c r="BW39" i="10"/>
  <c r="BE39" i="10"/>
  <c r="AM39" i="10"/>
  <c r="U39" i="10"/>
  <c r="CO38" i="10"/>
  <c r="BW38" i="10"/>
  <c r="BE38" i="10"/>
  <c r="AM38" i="10"/>
  <c r="U38" i="10"/>
  <c r="AM37" i="10"/>
  <c r="C34" i="10"/>
  <c r="C35" i="10" l="1"/>
  <c r="C36" i="10" s="1"/>
  <c r="C37" i="10" s="1"/>
  <c r="C38" i="10" s="1"/>
  <c r="C39" i="10" s="1"/>
  <c r="C40"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E34" i="10"/>
  <c r="BE35" i="10" s="1"/>
  <c r="BE36" i="10" s="1"/>
  <c r="BE37" i="10" s="1"/>
  <c r="BW34" i="10" l="1"/>
  <c r="BW35" i="10" s="1"/>
  <c r="BW36" i="10" s="1"/>
  <c r="BW37" i="10" s="1"/>
  <c r="CO34" i="10" s="1"/>
  <c r="CO35" i="10" s="1"/>
  <c r="CO36" i="10" s="1"/>
  <c r="CO37" i="10" s="1"/>
</calcChain>
</file>

<file path=xl/sharedStrings.xml><?xml version="1.0" encoding="utf-8"?>
<sst xmlns="http://schemas.openxmlformats.org/spreadsheetml/2006/main" count="1095" uniqueCount="626">
  <si>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</si>
  <si>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</si>
  <si>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</si>
  <si>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</si>
  <si>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</si>
  <si>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</si>
  <si>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</si>
  <si>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</si>
  <si>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</si>
  <si>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</si>
  <si>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</si>
  <si>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</si>
  <si>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</si>
  <si>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</si>
  <si>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</si>
  <si>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</si>
  <si>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</si>
  <si>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</si>
  <si>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</si>
  <si>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</si>
  <si>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</si>
  <si>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</si>
  <si>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</si>
  <si>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</si>
  <si>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</si>
  <si>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</si>
  <si>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</si>
  <si>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</si>
  <si>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</si>
  <si>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</si>
  <si>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</si>
  <si>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</si>
  <si>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</si>
  <si>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</si>
  <si>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</si>
  <si>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</si>
  <si>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</si>
  <si>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</si>
  <si>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</si>
  <si>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</si>
  <si>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</si>
  <si>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</si>
  <si>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</si>
  <si>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</si>
  <si>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</si>
  <si>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</si>
  <si>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</si>
  <si>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</si>
  <si>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</si>
  <si>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</si>
  <si>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</si>
  <si>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</si>
  <si>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</si>
  <si>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</si>
  <si>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</si>
  <si>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</si>
  <si>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</si>
  <si>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</si>
  <si>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</si>
  <si>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</si>
  <si>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</si>
  <si>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</si>
  <si>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</si>
  <si>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</si>
  <si>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</si>
  <si>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</si>
  <si>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</si>
  <si>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</si>
  <si>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</si>
  <si>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</si>
  <si>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</si>
  <si>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</si>
  <si>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</si>
  <si>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</si>
  <si>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</si>
  <si>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</si>
  <si>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</si>
  <si>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</si>
  <si>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</si>
  <si>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</si>
  <si>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</si>
  <si>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</si>
  <si>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</si>
  <si>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</si>
  <si>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</si>
  <si>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</si>
  <si>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</si>
  <si>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</si>
  <si>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</si>
  <si>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</si>
  <si>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</si>
  <si>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</si>
  <si>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</si>
  <si>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</si>
  <si>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</si>
  <si>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</si>
  <si>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</si>
  <si>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</si>
  <si>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</si>
  <si>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</si>
  <si>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和歌山市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</si>
  <si>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</si>
  <si>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</si>
  <si>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</si>
  <si>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</si>
  <si>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</si>
  <si>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</si>
  <si>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</si>
  <si>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</si>
  <si>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</si>
  <si>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</si>
  <si>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</si>
  <si>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</si>
  <si>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</si>
  <si>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</si>
  <si>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</si>
  <si>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</si>
  <si>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</si>
  <si>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</si>
  <si>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</si>
  <si>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</si>
  <si>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</si>
  <si>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</si>
  <si>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</si>
  <si>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</si>
  <si>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</si>
  <si>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</si>
  <si>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</si>
  <si>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</si>
  <si>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</si>
  <si>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</si>
  <si>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</si>
  <si>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</si>
  <si>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</si>
  <si>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</si>
  <si>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</si>
  <si>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</si>
  <si>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</si>
  <si>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</si>
  <si>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</si>
  <si>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</si>
  <si>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</si>
  <si>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</si>
  <si>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</si>
  <si>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</si>
  <si>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</si>
  <si>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</si>
  <si>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</si>
  <si>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</si>
  <si>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</si>
  <si>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</si>
  <si>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</si>
  <si>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</si>
  <si>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</si>
  <si>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土地造成事業特別会計</t>
    <phoneticPr fontId="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</si>
  <si>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</si>
  <si>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</si>
  <si>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</si>
  <si>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</si>
  <si>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</si>
  <si>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</si>
  <si>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卸売市場事業特別会計</t>
    <phoneticPr fontId="5"/>
  </si>
  <si>
    <t>-</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</si>
  <si>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</si>
  <si>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</si>
  <si>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</si>
  <si>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</si>
  <si>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</si>
  <si>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</si>
  <si>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</si>
  <si>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</si>
  <si>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</si>
  <si>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</si>
  <si>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</si>
  <si>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</si>
  <si>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</si>
  <si>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</si>
  <si>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</si>
  <si>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</si>
  <si>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</si>
  <si>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</si>
  <si>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</si>
  <si>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</si>
  <si>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</si>
  <si>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</si>
  <si>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</si>
  <si>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</si>
  <si>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</si>
  <si>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</si>
  <si>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</si>
  <si>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</si>
  <si>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</si>
  <si>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</si>
  <si>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</si>
  <si>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</si>
  <si>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</si>
  <si>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</si>
  <si>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</si>
  <si>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</si>
  <si>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</si>
  <si>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</si>
  <si>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</si>
  <si>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</si>
  <si>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</si>
  <si>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</si>
  <si>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</si>
  <si>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</si>
  <si>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</si>
  <si>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</si>
  <si>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</si>
  <si>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</si>
  <si>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</si>
  <si>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</si>
  <si>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</si>
  <si>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</si>
  <si>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</si>
  <si>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</si>
  <si>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</si>
  <si>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</si>
  <si>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</si>
  <si>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和歌山県和歌山市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</si>
  <si>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</si>
  <si>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</si>
  <si>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</si>
  <si>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</si>
  <si>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</si>
  <si>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</si>
  <si>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</si>
  <si>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</si>
  <si>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</si>
  <si>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</si>
  <si>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</si>
  <si>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</si>
  <si>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</si>
  <si>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</si>
  <si>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</si>
  <si>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</si>
  <si>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</si>
  <si>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</si>
  <si>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</si>
  <si>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</si>
  <si>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</si>
  <si>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</si>
  <si>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</si>
  <si>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</si>
  <si>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</si>
  <si>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</si>
  <si>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</si>
  <si>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</si>
  <si>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</si>
  <si>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</si>
  <si>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</si>
  <si>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</si>
  <si>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</si>
  <si>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</si>
  <si>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</si>
  <si>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</si>
  <si>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</si>
  <si>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</si>
  <si>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</si>
  <si>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</si>
  <si>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</si>
  <si>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</si>
  <si>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</si>
  <si>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</si>
  <si>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</si>
  <si>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</si>
  <si>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</si>
  <si>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</si>
  <si>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</si>
  <si>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</si>
  <si>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</si>
  <si>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</si>
  <si>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</si>
  <si>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</si>
  <si>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</si>
  <si>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</si>
  <si>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</si>
  <si>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</si>
  <si>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</si>
  <si>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</si>
  <si>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</si>
  <si>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</si>
  <si>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</si>
  <si>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</si>
  <si>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</si>
  <si>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</si>
  <si>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</si>
  <si>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</si>
  <si>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</si>
  <si>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</si>
  <si>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</si>
  <si>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</si>
  <si>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</si>
  <si>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</si>
  <si>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</si>
  <si>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</si>
  <si>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</si>
  <si>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</si>
  <si>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</si>
  <si>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</si>
  <si>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</si>
  <si>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</si>
  <si>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</si>
  <si>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</si>
  <si>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</si>
  <si>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</si>
  <si>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</si>
  <si>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</si>
  <si>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</si>
  <si>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</si>
  <si>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</si>
  <si>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</si>
  <si>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</si>
  <si>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</si>
  <si>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</si>
  <si>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</si>
  <si>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</si>
  <si>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</si>
  <si>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</si>
  <si>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</si>
  <si>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</si>
  <si>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</si>
  <si>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</si>
  <si>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</si>
  <si>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</si>
  <si>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</si>
  <si>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</si>
  <si>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</si>
  <si>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</si>
  <si>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</si>
  <si>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</si>
  <si>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</si>
  <si>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</si>
  <si>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</si>
  <si>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</si>
  <si>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</si>
  <si>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</si>
  <si>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</si>
  <si>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</si>
  <si>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</si>
  <si>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</si>
  <si>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</si>
  <si>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</si>
  <si>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</si>
  <si>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</si>
  <si>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</si>
  <si>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</si>
  <si>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</si>
  <si>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</si>
  <si>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</si>
  <si>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</si>
  <si>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</si>
  <si>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</si>
  <si>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</si>
  <si>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</si>
  <si>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</si>
  <si>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</si>
  <si>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</si>
  <si>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</si>
  <si>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</si>
  <si>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</si>
  <si>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</si>
  <si>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</si>
  <si>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</si>
  <si>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</si>
  <si>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</si>
  <si>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</si>
  <si>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</si>
  <si>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</si>
  <si>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</si>
  <si>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令和4年度</t>
  </si>
  <si>
    <t>和歌山県和歌山市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</si>
  <si>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</si>
  <si>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</si>
  <si>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</si>
  <si>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</si>
  <si>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</si>
  <si>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</si>
  <si>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</si>
  <si>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</si>
  <si>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</si>
  <si>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</si>
  <si>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</si>
  <si>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</si>
  <si>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</si>
  <si>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</si>
  <si>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</si>
  <si>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</si>
  <si>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</si>
  <si>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</si>
  <si>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</si>
  <si>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</si>
  <si>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</si>
  <si>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住宅改修資金貸付事業特別会計</t>
    <phoneticPr fontId="5"/>
  </si>
  <si>
    <t>住宅新築資金貸付事業特別会計</t>
    <phoneticPr fontId="5"/>
  </si>
  <si>
    <t>宅地取得資金貸付事業特別会計</t>
    <phoneticPr fontId="5"/>
  </si>
  <si>
    <t>母子父子寡婦福祉資金貸付事業特別会計</t>
    <phoneticPr fontId="5"/>
  </si>
  <si>
    <t>直轄事業用地先行取得事業特別会計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</si>
  <si>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</si>
  <si>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</si>
  <si>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</si>
  <si>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</si>
  <si>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</si>
  <si>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</si>
  <si>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</si>
  <si>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</si>
  <si>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</si>
  <si>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</si>
  <si>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</si>
  <si>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</si>
  <si>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</si>
  <si>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</si>
  <si>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</si>
  <si>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</si>
  <si>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</si>
  <si>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駐車場管理事業特別会計</t>
    <phoneticPr fontId="5"/>
  </si>
  <si>
    <t>水道事業会計</t>
    <phoneticPr fontId="5"/>
  </si>
  <si>
    <t>法適用企業</t>
    <phoneticPr fontId="5"/>
  </si>
  <si>
    <t>工業用水道事業会計</t>
    <phoneticPr fontId="5"/>
  </si>
  <si>
    <t>下水道事業会計</t>
    <phoneticPr fontId="5"/>
  </si>
  <si>
    <t>-</t>
    <phoneticPr fontId="5"/>
  </si>
  <si>
    <t>卸売市場事業特別会計</t>
    <phoneticPr fontId="5"/>
  </si>
  <si>
    <t>法非適用企業</t>
    <phoneticPr fontId="5"/>
  </si>
  <si>
    <t>農業集落排水事業特別会計</t>
    <phoneticPr fontId="5"/>
  </si>
  <si>
    <t>漁業集落排水事業特別会計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</si>
  <si>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</si>
  <si>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</si>
  <si>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</si>
  <si>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</si>
  <si>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</si>
  <si>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</si>
  <si>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</si>
  <si>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</si>
  <si>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</si>
  <si>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</si>
  <si>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</si>
  <si>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</si>
  <si>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</si>
  <si>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</si>
  <si>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</si>
  <si>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</si>
  <si>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</si>
  <si>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</si>
  <si>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</si>
  <si>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</si>
  <si>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</si>
  <si>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</si>
  <si>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</si>
  <si>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</si>
  <si>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</si>
  <si>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</si>
  <si>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</si>
  <si>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</si>
  <si>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</si>
  <si>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</si>
  <si>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</si>
  <si>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</si>
  <si>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</si>
  <si>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</si>
  <si>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</si>
  <si>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</si>
  <si>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</si>
  <si>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</si>
  <si>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</si>
  <si>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</si>
  <si>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</si>
  <si>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</si>
  <si>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</si>
  <si>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</si>
  <si>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</si>
  <si>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</si>
  <si>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</si>
  <si>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</si>
  <si>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</si>
  <si>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</si>
  <si>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</si>
  <si>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</si>
  <si>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</si>
  <si>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</si>
  <si>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</si>
  <si>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</si>
  <si>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</si>
  <si>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</si>
  <si>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</si>
  <si>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</si>
  <si>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</si>
  <si>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</si>
  <si>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</si>
  <si>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</si>
  <si>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</si>
  <si>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</si>
  <si>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</si>
  <si>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</si>
  <si>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</si>
  <si>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</si>
  <si>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</si>
  <si>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</si>
  <si>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</si>
  <si>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</si>
  <si>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</si>
  <si>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</si>
  <si>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</si>
  <si>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</si>
  <si>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</si>
  <si>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</si>
  <si>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</si>
  <si>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</si>
  <si>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</si>
  <si>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</si>
  <si>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</si>
  <si>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</si>
  <si>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</si>
  <si>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</si>
  <si>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</si>
  <si>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</si>
  <si>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</si>
  <si>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</si>
  <si>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</si>
  <si>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</si>
  <si>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</si>
  <si>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</si>
  <si>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</si>
  <si>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</si>
  <si>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</si>
  <si>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</si>
  <si>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</si>
  <si>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</si>
  <si>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</si>
  <si>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</si>
  <si>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</si>
  <si>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</si>
  <si>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</si>
  <si>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</si>
  <si>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</si>
  <si>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</si>
  <si>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</si>
  <si>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</si>
  <si>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</si>
  <si>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</si>
  <si>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</si>
  <si>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</si>
  <si>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</si>
  <si>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</si>
  <si>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</si>
  <si>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</si>
  <si>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</si>
  <si>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</si>
  <si>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</si>
  <si>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</si>
  <si>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</si>
  <si>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</si>
  <si>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</si>
  <si>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</si>
  <si>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</si>
  <si>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</si>
  <si>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</si>
  <si>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</si>
  <si>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</si>
  <si>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</si>
  <si>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</si>
  <si>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</si>
  <si>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</si>
  <si>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</si>
  <si>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</si>
  <si>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</si>
  <si>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</si>
  <si>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</si>
  <si>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</si>
  <si>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</si>
  <si>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</si>
  <si>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</si>
  <si>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4.45</t>
  </si>
  <si>
    <t>▲ 3.27</t>
  </si>
  <si>
    <t>駐車場管理事業特別会計</t>
  </si>
  <si>
    <t>▲ 2.12</t>
  </si>
  <si>
    <t>▲ 2.00</t>
  </si>
  <si>
    <t>▲ 1.93</t>
  </si>
  <si>
    <t>▲ 1.80</t>
  </si>
  <si>
    <t>▲ 1.75</t>
  </si>
  <si>
    <t>住宅新築資金貸付事業特別会計</t>
  </si>
  <si>
    <t>▲ 0.80</t>
  </si>
  <si>
    <t>▲ 0.77</t>
  </si>
  <si>
    <t>▲ 0.75</t>
  </si>
  <si>
    <t>▲ 0.70</t>
  </si>
  <si>
    <t>土地造成事業特別会計</t>
  </si>
  <si>
    <t>▲ 0.76</t>
  </si>
  <si>
    <t>▲ 0.54</t>
  </si>
  <si>
    <t>▲ 0.41</t>
  </si>
  <si>
    <t>宅地取得資金貸付事業特別会計</t>
  </si>
  <si>
    <t>▲ 0.34</t>
  </si>
  <si>
    <t>▲ 0.32</t>
  </si>
  <si>
    <t>▲ 0.31</t>
  </si>
  <si>
    <t>▲ 0.29</t>
  </si>
  <si>
    <t>▲ 0.28</t>
  </si>
  <si>
    <t>卸売市場事業特別会計</t>
  </si>
  <si>
    <t>▲ 0.04</t>
  </si>
  <si>
    <t>住宅改修資金貸付事業特別会計</t>
  </si>
  <si>
    <t>▲ 0.07</t>
  </si>
  <si>
    <t>▲ 0.06</t>
  </si>
  <si>
    <t>▲ 0.03</t>
  </si>
  <si>
    <t>工業用水道事業会計</t>
  </si>
  <si>
    <t>国民健康保険事業特別会計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</si>
  <si>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</si>
  <si>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</si>
  <si>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</si>
  <si>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</si>
  <si>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</si>
  <si>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</si>
  <si>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</si>
  <si>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</si>
  <si>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和歌山地方税回収機構</t>
    <rPh sb="0" eb="3">
      <t>ワカヤマ</t>
    </rPh>
    <rPh sb="3" eb="6">
      <t>チホウゼイ</t>
    </rPh>
    <rPh sb="6" eb="10">
      <t>カイシュウキコウ</t>
    </rPh>
    <phoneticPr fontId="2"/>
  </si>
  <si>
    <t>和歌山県住宅新築資金等貸付金回収管理組合</t>
    <rPh sb="0" eb="4">
      <t>ワカヤマケン</t>
    </rPh>
    <rPh sb="4" eb="6">
      <t>ジュウタク</t>
    </rPh>
    <rPh sb="6" eb="8">
      <t>シンチク</t>
    </rPh>
    <rPh sb="8" eb="11">
      <t>シキンナド</t>
    </rPh>
    <rPh sb="11" eb="13">
      <t>カシツケ</t>
    </rPh>
    <rPh sb="13" eb="14">
      <t>キン</t>
    </rPh>
    <rPh sb="14" eb="16">
      <t>カイシュウ</t>
    </rPh>
    <rPh sb="16" eb="18">
      <t>カンリ</t>
    </rPh>
    <rPh sb="18" eb="20">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</si>
  <si>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</si>
  <si>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</si>
  <si>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</si>
  <si>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和歌山市清掃株式会社</t>
    <rPh sb="0" eb="4">
      <t>ワカヤマシ</t>
    </rPh>
    <rPh sb="4" eb="10">
      <t>セイソウカブシキカイシャ</t>
    </rPh>
    <phoneticPr fontId="2"/>
  </si>
  <si>
    <t>公益財団法人和歌山市文化スポーツ振興財団</t>
    <rPh sb="0" eb="6">
      <t>コウエキザイダンホウジン</t>
    </rPh>
    <rPh sb="6" eb="10">
      <t>ワカヤマシ</t>
    </rPh>
    <rPh sb="10" eb="12">
      <t>ブンカ</t>
    </rPh>
    <rPh sb="16" eb="20">
      <t>シンコウザイダン</t>
    </rPh>
    <phoneticPr fontId="2"/>
  </si>
  <si>
    <t>公益財団法人和歌山市中小企業勤労者福祉サービスセンター</t>
    <rPh sb="0" eb="2">
      <t>コウエキ</t>
    </rPh>
    <rPh sb="2" eb="4">
      <t>ザイダン</t>
    </rPh>
    <rPh sb="4" eb="6">
      <t>ホウジン</t>
    </rPh>
    <rPh sb="6" eb="9">
      <t>ワカヤマ</t>
    </rPh>
    <rPh sb="9" eb="10">
      <t>シ</t>
    </rPh>
    <rPh sb="10" eb="12">
      <t>チュウショウ</t>
    </rPh>
    <rPh sb="12" eb="14">
      <t>キギョウ</t>
    </rPh>
    <rPh sb="14" eb="17">
      <t>キンロウシャ</t>
    </rPh>
    <rPh sb="17" eb="19">
      <t>フクシ</t>
    </rPh>
    <phoneticPr fontId="2"/>
  </si>
  <si>
    <t>株式会社ぶらくり</t>
    <rPh sb="0" eb="4">
      <t>カブシキカイシャ</t>
    </rPh>
    <phoneticPr fontId="2"/>
  </si>
  <si>
    <t>-</t>
    <phoneticPr fontId="2"/>
  </si>
  <si>
    <t>未来のまちづくり基金</t>
    <rPh sb="0" eb="2">
      <t>ミライ</t>
    </rPh>
    <rPh sb="8" eb="10">
      <t>キキン</t>
    </rPh>
    <phoneticPr fontId="5"/>
  </si>
  <si>
    <t>塚本治雄基金</t>
    <rPh sb="0" eb="6">
      <t>ツカモトハルオキキン</t>
    </rPh>
    <phoneticPr fontId="5"/>
  </si>
  <si>
    <t>地球温暖化対策基金</t>
    <phoneticPr fontId="2"/>
  </si>
  <si>
    <t>教育施設整備基金</t>
    <rPh sb="0" eb="8">
      <t>キョウイクシセツセイビキキン</t>
    </rPh>
    <phoneticPr fontId="5"/>
  </si>
  <si>
    <t>市有建物災害復旧基金</t>
    <rPh sb="0" eb="10">
      <t>シユウタテモノサイガイフッキュウキキン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</si>
</sst>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4042-4D99-9040-3D4E127D1A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48398</c:v>
                </c:pt>
                <c:pt idx="1">
                  <c:v>72550</c:v>
                </c:pt>
                <c:pt idx="2">
                  <c:v>49746</c:v>
                </c:pt>
                <c:pt idx="3">
                  <c:v>51696</c:v>
                </c:pt>
                <c:pt idx="4">
                  <c:v>26070</c:v>
                </c:pt>
              </c:numCache>
            </c:numRef>
          </c:val>
          <c:smooth val="0"/>
          <c:extLst>
            <c:ext xmlns:c16="http://schemas.microsoft.com/office/drawing/2014/chart" uri="{C3380CC4-5D6E-409C-BE32-E72D297353CC}">
              <c16:uniqueId val="{00000001-4042-4D99-9040-3D4E127D1A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0.49</c:v>
                </c:pt>
                <c:pt idx="1">
                  <c:v>0.44</c:v>
                </c:pt>
                <c:pt idx="2">
                  <c:v>1.76</c:v>
                </c:pt>
                <c:pt idx="3">
                  <c:v>2.86</c:v>
                </c:pt>
                <c:pt idx="4">
                  <c:v>1.88</c:v>
                </c:pt>
              </c:numCache>
            </c:numRef>
          </c:val>
          <c:extLst>
            <c:ext xmlns:c16="http://schemas.microsoft.com/office/drawing/2014/chart" uri="{C3380CC4-5D6E-409C-BE32-E72D297353CC}">
              <c16:uniqueId val="{00000000-CA91-40EB-B843-429119232A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9.25</c:v>
                </c:pt>
                <c:pt idx="1">
                  <c:v>5.9</c:v>
                </c:pt>
                <c:pt idx="2">
                  <c:v>6.6</c:v>
                </c:pt>
                <c:pt idx="3">
                  <c:v>10.91</c:v>
                </c:pt>
                <c:pt idx="4">
                  <c:v>14.98</c:v>
                </c:pt>
              </c:numCache>
            </c:numRef>
          </c:val>
          <c:extLst>
            <c:ext xmlns:c16="http://schemas.microsoft.com/office/drawing/2014/chart" uri="{C3380CC4-5D6E-409C-BE32-E72D297353CC}">
              <c16:uniqueId val="{00000001-CA91-40EB-B843-429119232A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-4.45</c:v>
                </c:pt>
                <c:pt idx="1">
                  <c:v>-3.27</c:v>
                </c:pt>
                <c:pt idx="2">
                  <c:v>2.09</c:v>
                </c:pt>
                <c:pt idx="3">
                  <c:v>5.77</c:v>
                </c:pt>
                <c:pt idx="4">
                  <c:v>2.8</c:v>
                </c:pt>
              </c:numCache>
            </c:numRef>
          </c:val>
          <c:smooth val="0"/>
          <c:extLst>
            <c:ext xmlns:c16="http://schemas.microsoft.com/office/drawing/2014/chart" uri="{C3380CC4-5D6E-409C-BE32-E72D297353CC}">
              <c16:uniqueId val="{00000002-CA91-40EB-B843-429119232A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7.01</c:v>
                </c:pt>
                <c:pt idx="2">
                  <c:v>#N/A</c:v>
                </c:pt>
                <c:pt idx="3">
                  <c:v>7.24</c:v>
                </c:pt>
                <c:pt idx="4">
                  <c:v>#N/A</c:v>
                </c:pt>
                <c:pt idx="5">
                  <c:v>8.31</c:v>
                </c:pt>
                <c:pt idx="6">
                  <c:v>#N/A</c:v>
                </c:pt>
                <c:pt idx="7">
                  <c:v>8.17</c:v>
                </c:pt>
                <c:pt idx="8">
                  <c:v>#N/A</c:v>
                </c:pt>
                <c:pt idx="9">
                  <c:v>6.7</c:v>
                </c:pt>
              </c:numCache>
            </c:numRef>
          </c:val>
          <c:extLst>
            <c:ext xmlns:c16="http://schemas.microsoft.com/office/drawing/2014/chart" uri="{C3380CC4-5D6E-409C-BE32-E72D297353CC}">
              <c16:uniqueId val="{00000000-A23A-4BF6-A6C3-8F72219A9C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3A-4BF6-A6C3-8F72219A9C04}"/>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4.13</c:v>
                </c:pt>
                <c:pt idx="2">
                  <c:v>#N/A</c:v>
                </c:pt>
                <c:pt idx="3">
                  <c:v>4.34</c:v>
                </c:pt>
                <c:pt idx="4">
                  <c:v>#N/A</c:v>
                </c:pt>
                <c:pt idx="5">
                  <c:v>4.4400000000000004</c:v>
                </c:pt>
                <c:pt idx="6">
                  <c:v>#N/A</c:v>
                </c:pt>
                <c:pt idx="7">
                  <c:v>4.1399999999999997</c:v>
                </c:pt>
                <c:pt idx="8">
                  <c:v>#N/A</c:v>
                </c:pt>
                <c:pt idx="9">
                  <c:v>3.3</c:v>
                </c:pt>
              </c:numCache>
            </c:numRef>
          </c:val>
          <c:extLst>
            <c:ext xmlns:c16="http://schemas.microsoft.com/office/drawing/2014/chart" uri="{C3380CC4-5D6E-409C-BE32-E72D297353CC}">
              <c16:uniqueId val="{00000002-A23A-4BF6-A6C3-8F72219A9C04}"/>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4.07</c:v>
                </c:pt>
                <c:pt idx="2">
                  <c:v>#N/A</c:v>
                </c:pt>
                <c:pt idx="3">
                  <c:v>4.74</c:v>
                </c:pt>
                <c:pt idx="4">
                  <c:v>#N/A</c:v>
                </c:pt>
                <c:pt idx="5">
                  <c:v>5.55</c:v>
                </c:pt>
                <c:pt idx="6">
                  <c:v>#N/A</c:v>
                </c:pt>
                <c:pt idx="7">
                  <c:v>4.88</c:v>
                </c:pt>
                <c:pt idx="8">
                  <c:v>#N/A</c:v>
                </c:pt>
                <c:pt idx="9">
                  <c:v>5.88</c:v>
                </c:pt>
              </c:numCache>
            </c:numRef>
          </c:val>
          <c:extLst>
            <c:ext xmlns:c16="http://schemas.microsoft.com/office/drawing/2014/chart" uri="{C3380CC4-5D6E-409C-BE32-E72D297353CC}">
              <c16:uniqueId val="{00000003-A23A-4BF6-A6C3-8F72219A9C04}"/>
            </c:ext>
          </c:extLst>
        </c:ser>
        <c:ser>
          <c:idx val="4"/>
          <c:order val="4"/>
          <c:tx>
            <c:strRef>
              <c:f>データシート!$A$31</c:f>
              <c:strCache>
                <c:ptCount val="1"/>
                <c:pt idx="0">
                  <c:v>住宅改修資金貸付事業特別会計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7.0000000000000007E-2</c:v>
                </c:pt>
                <c:pt idx="1">
                  <c:v>#N/A</c:v>
                </c:pt>
                <c:pt idx="2">
                  <c:v>0.06</c:v>
                </c:pt>
                <c:pt idx="3">
                  <c:v>#N/A</c:v>
                </c:pt>
                <c:pt idx="4">
                  <c:v>0.04</c:v>
                </c:pt>
                <c:pt idx="5">
                  <c:v>#N/A</c:v>
                </c:pt>
                <c:pt idx="6">
                  <c:v>0.04</c:v>
                </c:pt>
                <c:pt idx="7">
                  <c:v>#N/A</c:v>
                </c:pt>
                <c:pt idx="8">
                  <c:v>0.03</c:v>
                </c:pt>
                <c:pt idx="9">
                  <c:v>#N/A</c:v>
                </c:pt>
              </c:numCache>
            </c:numRef>
          </c:val>
          <c:extLst>
            <c:ext xmlns:c16="http://schemas.microsoft.com/office/drawing/2014/chart" uri="{C3380CC4-5D6E-409C-BE32-E72D297353CC}">
              <c16:uniqueId val="{00000004-A23A-4BF6-A6C3-8F72219A9C04}"/>
            </c:ext>
          </c:extLst>
        </c:ser>
        <c:ser>
          <c:idx val="5"/>
          <c:order val="5"/>
          <c:tx>
            <c:strRef>
              <c:f>データシート!$A$32</c:f>
              <c:strCache>
                <c:ptCount val="1"/>
                <c:pt idx="0">
                  <c:v>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0.04</c:v>
                </c:pt>
                <c:pt idx="9">
                  <c:v>#N/A</c:v>
                </c:pt>
              </c:numCache>
            </c:numRef>
          </c:val>
          <c:extLst>
            <c:ext xmlns:c16="http://schemas.microsoft.com/office/drawing/2014/chart" uri="{C3380CC4-5D6E-409C-BE32-E72D297353CC}">
              <c16:uniqueId val="{00000005-A23A-4BF6-A6C3-8F72219A9C04}"/>
            </c:ext>
          </c:extLst>
        </c:ser>
        <c:ser>
          <c:idx val="6"/>
          <c:order val="6"/>
          <c:tx>
            <c:strRef>
              <c:f>データシート!$A$33</c:f>
              <c:strCache>
                <c:ptCount val="1"/>
                <c:pt idx="0">
                  <c:v>宅地取得資金貸付事業特別会計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0.34</c:v>
                </c:pt>
                <c:pt idx="1">
                  <c:v>#N/A</c:v>
                </c:pt>
                <c:pt idx="2">
                  <c:v>0.32</c:v>
                </c:pt>
                <c:pt idx="3">
                  <c:v>#N/A</c:v>
                </c:pt>
                <c:pt idx="4">
                  <c:v>0.31</c:v>
                </c:pt>
                <c:pt idx="5">
                  <c:v>#N/A</c:v>
                </c:pt>
                <c:pt idx="6">
                  <c:v>0.28999999999999998</c:v>
                </c:pt>
                <c:pt idx="7">
                  <c:v>#N/A</c:v>
                </c:pt>
                <c:pt idx="8">
                  <c:v>0.28000000000000003</c:v>
                </c:pt>
                <c:pt idx="9">
                  <c:v>#N/A</c:v>
                </c:pt>
              </c:numCache>
            </c:numRef>
          </c:val>
          <c:extLst>
            <c:ext xmlns:c16="http://schemas.microsoft.com/office/drawing/2014/chart" uri="{C3380CC4-5D6E-409C-BE32-E72D297353CC}">
              <c16:uniqueId val="{00000006-A23A-4BF6-A6C3-8F72219A9C04}"/>
            </c:ext>
          </c:extLst>
        </c:ser>
        <c:ser>
          <c:idx val="7"/>
          <c:order val="7"/>
          <c:tx>
            <c:strRef>
              <c:f>データシート!$A$34</c:f>
              <c:strCache>
                <c:ptCount val="1"/>
                <c:pt idx="0">
                  <c:v>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0.76</c:v>
                </c:pt>
                <c:pt idx="1">
                  <c:v>#N/A</c:v>
                </c:pt>
                <c:pt idx="2">
                  <c:v>0.54</c:v>
                </c:pt>
                <c:pt idx="3">
                  <c:v>#N/A</c:v>
                </c:pt>
                <c:pt idx="4">
                  <c:v>#N/A</c:v>
                </c:pt>
                <c:pt idx="5">
                  <c:v>0.21</c:v>
                </c:pt>
                <c:pt idx="6">
                  <c:v>#N/A</c:v>
                </c:pt>
                <c:pt idx="7">
                  <c:v>0</c:v>
                </c:pt>
                <c:pt idx="8">
                  <c:v>0.41</c:v>
                </c:pt>
                <c:pt idx="9">
                  <c:v>#N/A</c:v>
                </c:pt>
              </c:numCache>
            </c:numRef>
          </c:val>
          <c:extLst>
            <c:ext xmlns:c16="http://schemas.microsoft.com/office/drawing/2014/chart" uri="{C3380CC4-5D6E-409C-BE32-E72D297353CC}">
              <c16:uniqueId val="{00000007-A23A-4BF6-A6C3-8F72219A9C04}"/>
            </c:ext>
          </c:extLst>
        </c:ser>
        <c:ser>
          <c:idx val="8"/>
          <c:order val="8"/>
          <c:tx>
            <c:strRef>
              <c:f>データシート!$A$35</c:f>
              <c:strCache>
                <c:ptCount val="1"/>
                <c:pt idx="0">
                  <c:v>住宅新築資金貸付事業特別会計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0.8</c:v>
                </c:pt>
                <c:pt idx="1">
                  <c:v>#N/A</c:v>
                </c:pt>
                <c:pt idx="2">
                  <c:v>0.77</c:v>
                </c:pt>
                <c:pt idx="3">
                  <c:v>#N/A</c:v>
                </c:pt>
                <c:pt idx="4">
                  <c:v>0.75</c:v>
                </c:pt>
                <c:pt idx="5">
                  <c:v>#N/A</c:v>
                </c:pt>
                <c:pt idx="6">
                  <c:v>0.7</c:v>
                </c:pt>
                <c:pt idx="7">
                  <c:v>#N/A</c:v>
                </c:pt>
                <c:pt idx="8">
                  <c:v>0.7</c:v>
                </c:pt>
                <c:pt idx="9">
                  <c:v>#N/A</c:v>
                </c:pt>
              </c:numCache>
            </c:numRef>
          </c:val>
          <c:extLst>
            <c:ext xmlns:c16="http://schemas.microsoft.com/office/drawing/2014/chart" uri="{C3380CC4-5D6E-409C-BE32-E72D297353CC}">
              <c16:uniqueId val="{00000008-A23A-4BF6-A6C3-8F72219A9C04}"/>
            </c:ext>
          </c:extLst>
        </c:ser>
        <c:ser>
          <c:idx val="9"/>
          <c:order val="9"/>
          <c:tx>
            <c:strRef>
              <c:f>データシート!$A$36</c:f>
              <c:strCache>
                <c:ptCount val="1"/>
                <c:pt idx="0">
                  <c:v>駐車場管理事業特別会計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2.12</c:v>
                </c:pt>
                <c:pt idx="1">
                  <c:v>#N/A</c:v>
                </c:pt>
                <c:pt idx="2">
                  <c:v>2</c:v>
                </c:pt>
                <c:pt idx="3">
                  <c:v>#N/A</c:v>
                </c:pt>
                <c:pt idx="4">
                  <c:v>1.93</c:v>
                </c:pt>
                <c:pt idx="5">
                  <c:v>#N/A</c:v>
                </c:pt>
                <c:pt idx="6">
                  <c:v>1.8</c:v>
                </c:pt>
                <c:pt idx="7">
                  <c:v>#N/A</c:v>
                </c:pt>
                <c:pt idx="8">
                  <c:v>1.75</c:v>
                </c:pt>
                <c:pt idx="9">
                  <c:v>#N/A</c:v>
                </c:pt>
              </c:numCache>
            </c:numRef>
          </c:val>
          <c:extLst>
            <c:ext xmlns:c16="http://schemas.microsoft.com/office/drawing/2014/chart" uri="{C3380CC4-5D6E-409C-BE32-E72D297353CC}">
              <c16:uniqueId val="{00000009-A23A-4BF6-A6C3-8F72219A9C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15452</c:v>
                </c:pt>
                <c:pt idx="5">
                  <c:v>14371</c:v>
                </c:pt>
                <c:pt idx="8">
                  <c:v>14293</c:v>
                </c:pt>
                <c:pt idx="11">
                  <c:v>14544</c:v>
                </c:pt>
                <c:pt idx="14">
                  <c:v>15002</c:v>
                </c:pt>
              </c:numCache>
            </c:numRef>
          </c:val>
          <c:extLst>
            <c:ext xmlns:c16="http://schemas.microsoft.com/office/drawing/2014/chart" uri="{C3380CC4-5D6E-409C-BE32-E72D297353CC}">
              <c16:uniqueId val="{00000000-DF88-48A2-B1FF-4B15A4865E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1-DF88-48A2-B1FF-4B15A4865E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2-DF88-48A2-B1FF-4B15A4865E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88-48A2-B1FF-4B15A4865E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7333</c:v>
                </c:pt>
                <c:pt idx="3">
                  <c:v>5941</c:v>
                </c:pt>
                <c:pt idx="6">
                  <c:v>5623</c:v>
                </c:pt>
                <c:pt idx="9">
                  <c:v>5469</c:v>
                </c:pt>
                <c:pt idx="12">
                  <c:v>5597</c:v>
                </c:pt>
              </c:numCache>
            </c:numRef>
          </c:val>
          <c:extLst>
            <c:ext xmlns:c16="http://schemas.microsoft.com/office/drawing/2014/chart" uri="{C3380CC4-5D6E-409C-BE32-E72D297353CC}">
              <c16:uniqueId val="{00000004-DF88-48A2-B1FF-4B15A4865E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88-48A2-B1FF-4B15A4865E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88-48A2-B1FF-4B15A4865E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16135</c:v>
                </c:pt>
                <c:pt idx="3">
                  <c:v>15566</c:v>
                </c:pt>
                <c:pt idx="6">
                  <c:v>15476</c:v>
                </c:pt>
                <c:pt idx="9">
                  <c:v>15602</c:v>
                </c:pt>
                <c:pt idx="12">
                  <c:v>16467</c:v>
                </c:pt>
              </c:numCache>
            </c:numRef>
          </c:val>
          <c:extLst>
            <c:ext xmlns:c16="http://schemas.microsoft.com/office/drawing/2014/chart" uri="{C3380CC4-5D6E-409C-BE32-E72D297353CC}">
              <c16:uniqueId val="{00000007-DF88-48A2-B1FF-4B15A4865E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8020</c:v>
                </c:pt>
                <c:pt idx="2">
                  <c:v>#N/A</c:v>
                </c:pt>
                <c:pt idx="3">
                  <c:v>#N/A</c:v>
                </c:pt>
                <c:pt idx="4">
                  <c:v>7139</c:v>
                </c:pt>
                <c:pt idx="5">
                  <c:v>#N/A</c:v>
                </c:pt>
                <c:pt idx="6">
                  <c:v>#N/A</c:v>
                </c:pt>
                <c:pt idx="7">
                  <c:v>6807</c:v>
                </c:pt>
                <c:pt idx="8">
                  <c:v>#N/A</c:v>
                </c:pt>
                <c:pt idx="9">
                  <c:v>#N/A</c:v>
                </c:pt>
                <c:pt idx="10">
                  <c:v>6527</c:v>
                </c:pt>
                <c:pt idx="11">
                  <c:v>#N/A</c:v>
                </c:pt>
                <c:pt idx="12">
                  <c:v>#N/A</c:v>
                </c:pt>
                <c:pt idx="13">
                  <c:v>7062</c:v>
                </c:pt>
                <c:pt idx="14">
                  <c:v>#N/A</c:v>
                </c:pt>
              </c:numCache>
            </c:numRef>
          </c:val>
          <c:smooth val="0"/>
          <c:extLst>
            <c:ext xmlns:c16="http://schemas.microsoft.com/office/drawing/2014/chart" uri="{C3380CC4-5D6E-409C-BE32-E72D297353CC}">
              <c16:uniqueId val="{00000008-DF88-48A2-B1FF-4B15A4865E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148885</c:v>
                </c:pt>
                <c:pt idx="5">
                  <c:v>149908</c:v>
                </c:pt>
                <c:pt idx="8">
                  <c:v>151578</c:v>
                </c:pt>
                <c:pt idx="11">
                  <c:v>151383</c:v>
                </c:pt>
                <c:pt idx="14">
                  <c:v>146833</c:v>
                </c:pt>
              </c:numCache>
            </c:numRef>
          </c:val>
          <c:extLst>
            <c:ext xmlns:c16="http://schemas.microsoft.com/office/drawing/2014/chart" uri="{C3380CC4-5D6E-409C-BE32-E72D297353CC}">
              <c16:uniqueId val="{00000000-7DBE-4294-A3CE-079F011CE1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44107</c:v>
                </c:pt>
                <c:pt idx="5">
                  <c:v>41766</c:v>
                </c:pt>
                <c:pt idx="8">
                  <c:v>41704</c:v>
                </c:pt>
                <c:pt idx="11">
                  <c:v>42384</c:v>
                </c:pt>
                <c:pt idx="14">
                  <c:v>42533</c:v>
                </c:pt>
              </c:numCache>
            </c:numRef>
          </c:val>
          <c:extLst>
            <c:ext xmlns:c16="http://schemas.microsoft.com/office/drawing/2014/chart" uri="{C3380CC4-5D6E-409C-BE32-E72D297353CC}">
              <c16:uniqueId val="{00000001-7DBE-4294-A3CE-079F011CE1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12485</c:v>
                </c:pt>
                <c:pt idx="5">
                  <c:v>9905</c:v>
                </c:pt>
                <c:pt idx="8">
                  <c:v>11021</c:v>
                </c:pt>
                <c:pt idx="11">
                  <c:v>17080</c:v>
                </c:pt>
                <c:pt idx="14">
                  <c:v>20949</c:v>
                </c:pt>
              </c:numCache>
            </c:numRef>
          </c:val>
          <c:extLst>
            <c:ext xmlns:c16="http://schemas.microsoft.com/office/drawing/2014/chart" uri="{C3380CC4-5D6E-409C-BE32-E72D297353CC}">
              <c16:uniqueId val="{00000002-7DBE-4294-A3CE-079F011CE1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BE-4294-A3CE-079F011CE1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BE-4294-A3CE-079F011CE1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BE-4294-A3CE-079F011CE1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18747</c:v>
                </c:pt>
                <c:pt idx="3">
                  <c:v>18083</c:v>
                </c:pt>
                <c:pt idx="6">
                  <c:v>17433</c:v>
                </c:pt>
                <c:pt idx="9">
                  <c:v>16943</c:v>
                </c:pt>
                <c:pt idx="12">
                  <c:v>16186</c:v>
                </c:pt>
              </c:numCache>
            </c:numRef>
          </c:val>
          <c:extLst>
            <c:ext xmlns:c16="http://schemas.microsoft.com/office/drawing/2014/chart" uri="{C3380CC4-5D6E-409C-BE32-E72D297353CC}">
              <c16:uniqueId val="{00000006-7DBE-4294-A3CE-079F011CE1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DBE-4294-A3CE-079F011CE1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89195</c:v>
                </c:pt>
                <c:pt idx="3">
                  <c:v>88390</c:v>
                </c:pt>
                <c:pt idx="6">
                  <c:v>84006</c:v>
                </c:pt>
                <c:pt idx="9">
                  <c:v>79297</c:v>
                </c:pt>
                <c:pt idx="12">
                  <c:v>74745</c:v>
                </c:pt>
              </c:numCache>
            </c:numRef>
          </c:val>
          <c:extLst>
            <c:ext xmlns:c16="http://schemas.microsoft.com/office/drawing/2014/chart" uri="{C3380CC4-5D6E-409C-BE32-E72D297353CC}">
              <c16:uniqueId val="{00000008-7DBE-4294-A3CE-079F011CE1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DBE-4294-A3CE-079F011CE1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178015</c:v>
                </c:pt>
                <c:pt idx="3">
                  <c:v>183384</c:v>
                </c:pt>
                <c:pt idx="6">
                  <c:v>186744</c:v>
                </c:pt>
                <c:pt idx="9">
                  <c:v>193819</c:v>
                </c:pt>
                <c:pt idx="12">
                  <c:v>187517</c:v>
                </c:pt>
              </c:numCache>
            </c:numRef>
          </c:val>
          <c:extLst>
            <c:ext xmlns:c16="http://schemas.microsoft.com/office/drawing/2014/chart" uri="{C3380CC4-5D6E-409C-BE32-E72D297353CC}">
              <c16:uniqueId val="{0000000A-7DBE-4294-A3CE-079F011CE1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80481</c:v>
                </c:pt>
                <c:pt idx="2">
                  <c:v>#N/A</c:v>
                </c:pt>
                <c:pt idx="3">
                  <c:v>#N/A</c:v>
                </c:pt>
                <c:pt idx="4">
                  <c:v>88279</c:v>
                </c:pt>
                <c:pt idx="5">
                  <c:v>#N/A</c:v>
                </c:pt>
                <c:pt idx="6">
                  <c:v>#N/A</c:v>
                </c:pt>
                <c:pt idx="7">
                  <c:v>83881</c:v>
                </c:pt>
                <c:pt idx="8">
                  <c:v>#N/A</c:v>
                </c:pt>
                <c:pt idx="9">
                  <c:v>#N/A</c:v>
                </c:pt>
                <c:pt idx="10">
                  <c:v>79211</c:v>
                </c:pt>
                <c:pt idx="11">
                  <c:v>#N/A</c:v>
                </c:pt>
                <c:pt idx="12">
                  <c:v>#N/A</c:v>
                </c:pt>
                <c:pt idx="13">
                  <c:v>68134</c:v>
                </c:pt>
                <c:pt idx="14">
                  <c:v>#N/A</c:v>
                </c:pt>
              </c:numCache>
            </c:numRef>
          </c:val>
          <c:smooth val="0"/>
          <c:extLst>
            <c:ext xmlns:c16="http://schemas.microsoft.com/office/drawing/2014/chart" uri="{C3380CC4-5D6E-409C-BE32-E72D297353CC}">
              <c16:uniqueId val="{0000000B-7DBE-4294-A3CE-079F011CE1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5343</c:v>
                </c:pt>
                <c:pt idx="1">
                  <c:v>9226</c:v>
                </c:pt>
                <c:pt idx="2">
                  <c:v>12412</c:v>
                </c:pt>
              </c:numCache>
            </c:numRef>
          </c:val>
          <c:extLst>
            <c:ext xmlns:c16="http://schemas.microsoft.com/office/drawing/2014/chart" uri="{C3380CC4-5D6E-409C-BE32-E72D297353CC}">
              <c16:uniqueId val="{00000000-7A3D-4902-903B-464C699F0F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1590</c:v>
                </c:pt>
                <c:pt idx="1">
                  <c:v>3774</c:v>
                </c:pt>
                <c:pt idx="2">
                  <c:v>3774</c:v>
                </c:pt>
              </c:numCache>
            </c:numRef>
          </c:val>
          <c:extLst>
            <c:ext xmlns:c16="http://schemas.microsoft.com/office/drawing/2014/chart" uri="{C3380CC4-5D6E-409C-BE32-E72D297353CC}">
              <c16:uniqueId val="{00000001-7A3D-4902-903B-464C699F0F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1763</c:v>
                </c:pt>
                <c:pt idx="1">
                  <c:v>1707</c:v>
                </c:pt>
                <c:pt idx="2">
                  <c:v>2309</c:v>
                </c:pt>
              </c:numCache>
            </c:numRef>
          </c:val>
          <c:extLst>
            <c:ext xmlns:c16="http://schemas.microsoft.com/office/drawing/2014/chart" uri="{C3380CC4-5D6E-409C-BE32-E72D297353CC}">
              <c16:uniqueId val="{00000002-7A3D-4902-903B-464C699F0F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359,654
355,803
208.85
166,962,820
165,044,024
1,556,419
82,880,989
186,829,364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臨時財政対策債振替相当額が大幅に減少したことや、社会福祉費が増加したことにより、分母となる基準財政需要額が増加したものの、市民税や固定資産税の増加により分子となる基準財政収入額も増加したことから、単年度の財政力指数は同程度であ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か年平均では、類似団体平均を上回っているものの、近年、基準財政収入額の増加に比べて基準財政需要額の増加が大きいことから、減少傾向である。</a:t>
          </a:r>
        </a:p>
        <a:p>
          <a:r>
            <a:rPr kumimoji="1" lang="ja-JP" altLang="en-US" sz="1300">
              <a:latin typeface="ＭＳ Ｐゴシック" panose="020B0600070205080204" pitchFamily="50" charset="-128"/>
              <a:ea typeface="ＭＳ Ｐゴシック" panose="020B0600070205080204" pitchFamily="50" charset="-128"/>
            </a:rPr>
            <a:t>今後も、企業誘致や移住定住の促進等により税収の確保を図る。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1" name="直線コネクタ 70"/>
        <xdr:cNvCxnSpPr/>
      </xdr:nvCxnSpPr>
      <xdr:spPr>
        <a:xfrm>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4" name="直線コネクタ 73"/>
        <xdr:cNvCxnSpPr/>
      </xdr:nvCxnSpPr>
      <xdr:spPr>
        <a:xfrm>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や地方消費税交付金が増加したものの、普通交付税及び臨時財政対策債の実質的な交付税が減少したため、分母の経常一般財源が減少した。分子においては、補助費、繰出金、人件費、公債費の経常経費充当一般財源が増加し、経常一般財源（分母）の減少とあわせて、前年度に比べ</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類似団体平均と比較すると依然として高い状態が続いているため、企業誘致等により税収の確保に努めるとともに、事務事業の見直し、民間委託・指定管理者制度の活用等により経費の削減に努める。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66</xdr:row>
      <xdr:rowOff>53594</xdr:rowOff>
    </xdr:to>
    <xdr:cxnSp macro="">
      <xdr:nvCxnSpPr>
        <xdr:cNvPr id="132" name="直線コネクタ 131"/>
        <xdr:cNvCxnSpPr/>
      </xdr:nvCxnSpPr>
      <xdr:spPr>
        <a:xfrm>
          <a:off x="4114800" y="11108690"/>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66</xdr:row>
      <xdr:rowOff>106680</xdr:rowOff>
    </xdr:to>
    <xdr:cxnSp macro="">
      <xdr:nvCxnSpPr>
        <xdr:cNvPr id="135" name="直線コネクタ 134"/>
        <xdr:cNvCxnSpPr/>
      </xdr:nvCxnSpPr>
      <xdr:spPr>
        <a:xfrm flipV="1">
          <a:off x="3225800" y="1110869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106680</xdr:rowOff>
    </xdr:from>
    <xdr:to>
      <xdr:col>15</xdr:col>
      <xdr:colOff>82550</xdr:colOff>
      <xdr:row>67</xdr:row>
      <xdr:rowOff>2794</xdr:rowOff>
    </xdr:to>
    <xdr:cxnSp macro="">
      <xdr:nvCxnSpPr>
        <xdr:cNvPr id="138" name="直線コネクタ 137"/>
        <xdr:cNvCxnSpPr/>
      </xdr:nvCxnSpPr>
      <xdr:spPr>
        <a:xfrm flipV="1">
          <a:off x="2336800" y="114223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150114</xdr:rowOff>
    </xdr:from>
    <xdr:to>
      <xdr:col>11</xdr:col>
      <xdr:colOff>31750</xdr:colOff>
      <xdr:row>67</xdr:row>
      <xdr:rowOff>2794</xdr:rowOff>
    </xdr:to>
    <xdr:cxnSp macro="">
      <xdr:nvCxnSpPr>
        <xdr:cNvPr id="141" name="直線コネクタ 140"/>
        <xdr:cNvCxnSpPr/>
      </xdr:nvCxnSpPr>
      <xdr:spPr>
        <a:xfrm>
          <a:off x="1447800" y="114658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2794</xdr:rowOff>
    </xdr:from>
    <xdr:to>
      <xdr:col>23</xdr:col>
      <xdr:colOff>184150</xdr:colOff>
      <xdr:row>66</xdr:row>
      <xdr:rowOff>104394</xdr:rowOff>
    </xdr:to>
    <xdr:sp macro="" textlink="">
      <xdr:nvSpPr>
        <xdr:cNvPr id="151" name="楕円 150"/>
        <xdr:cNvSpPr/>
      </xdr:nvSpPr>
      <xdr:spPr>
        <a:xfrm>
          <a:off x="49022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70121</xdr:rowOff>
    </xdr:from>
    <xdr:ext cx="762000" cy="259045"/>
    <xdr:sp macro="" textlink="">
      <xdr:nvSpPr>
        <xdr:cNvPr id="152" name="財政構造の弾力性該当値テキスト"/>
        <xdr:cNvSpPr txBox="1"/>
      </xdr:nvSpPr>
      <xdr:spPr>
        <a:xfrm>
          <a:off x="5041900" y="112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3" name="楕円 152"/>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4" name="テキスト ボックス 153"/>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55" name="楕円 154"/>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6" name="テキスト ボックス 155"/>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123444</xdr:rowOff>
    </xdr:from>
    <xdr:to>
      <xdr:col>11</xdr:col>
      <xdr:colOff>82550</xdr:colOff>
      <xdr:row>67</xdr:row>
      <xdr:rowOff>53594</xdr:rowOff>
    </xdr:to>
    <xdr:sp macro="" textlink="">
      <xdr:nvSpPr>
        <xdr:cNvPr id="157" name="楕円 156"/>
        <xdr:cNvSpPr/>
      </xdr:nvSpPr>
      <xdr:spPr>
        <a:xfrm>
          <a:off x="22860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38371</xdr:rowOff>
    </xdr:from>
    <xdr:ext cx="762000" cy="259045"/>
    <xdr:sp macro="" textlink="">
      <xdr:nvSpPr>
        <xdr:cNvPr id="158" name="テキスト ボックス 157"/>
        <xdr:cNvSpPr txBox="1"/>
      </xdr:nvSpPr>
      <xdr:spPr>
        <a:xfrm>
          <a:off x="1955800" y="1152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99314</xdr:rowOff>
    </xdr:from>
    <xdr:to>
      <xdr:col>7</xdr:col>
      <xdr:colOff>31750</xdr:colOff>
      <xdr:row>67</xdr:row>
      <xdr:rowOff>29464</xdr:rowOff>
    </xdr:to>
    <xdr:sp macro="" textlink="">
      <xdr:nvSpPr>
        <xdr:cNvPr id="159" name="楕円 158"/>
        <xdr:cNvSpPr/>
      </xdr:nvSpPr>
      <xdr:spPr>
        <a:xfrm>
          <a:off x="1397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14241</xdr:rowOff>
    </xdr:from>
    <xdr:ext cx="762000" cy="259045"/>
    <xdr:sp macro="" textlink="">
      <xdr:nvSpPr>
        <xdr:cNvPr id="160" name="テキスト ボックス 159"/>
        <xdr:cNvSpPr txBox="1"/>
      </xdr:nvSpPr>
      <xdr:spPr>
        <a:xfrm>
          <a:off x="1066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人件費が増加し、マイナンバーカード普及・交付業務委託料の増加などにより、物件費も増加した。また、人口が減少傾向にあることも、人口１人当たりの人件費・物件費等決算額の増加の要因である。</a:t>
          </a:r>
        </a:p>
        <a:p>
          <a:r>
            <a:rPr kumimoji="1" lang="ja-JP" altLang="en-US" sz="1300">
              <a:latin typeface="ＭＳ Ｐゴシック" panose="020B0600070205080204" pitchFamily="50" charset="-128"/>
              <a:ea typeface="ＭＳ Ｐゴシック" panose="020B0600070205080204" pitchFamily="50" charset="-128"/>
            </a:rPr>
            <a:t>今後も、業務の効率化等により経費の削減に努める。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161736</xdr:rowOff>
    </xdr:from>
    <xdr:to>
      <xdr:col>23</xdr:col>
      <xdr:colOff>133350</xdr:colOff>
      <xdr:row>82</xdr:row>
      <xdr:rowOff>108945</xdr:rowOff>
    </xdr:to>
    <xdr:cxnSp macro="">
      <xdr:nvCxnSpPr>
        <xdr:cNvPr id="195" name="直線コネクタ 194"/>
        <xdr:cNvCxnSpPr/>
      </xdr:nvCxnSpPr>
      <xdr:spPr>
        <a:xfrm>
          <a:off x="4114800" y="14049186"/>
          <a:ext cx="838200" cy="11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xdr:cNvSpPr txBox="1"/>
      </xdr:nvSpPr>
      <xdr:spPr>
        <a:xfrm>
          <a:off x="5041900" y="14366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105773</xdr:rowOff>
    </xdr:from>
    <xdr:to>
      <xdr:col>19</xdr:col>
      <xdr:colOff>133350</xdr:colOff>
      <xdr:row>81</xdr:row>
      <xdr:rowOff>161736</xdr:rowOff>
    </xdr:to>
    <xdr:cxnSp macro="">
      <xdr:nvCxnSpPr>
        <xdr:cNvPr id="198" name="直線コネクタ 197"/>
        <xdr:cNvCxnSpPr/>
      </xdr:nvCxnSpPr>
      <xdr:spPr>
        <a:xfrm>
          <a:off x="3225800" y="13993223"/>
          <a:ext cx="889000" cy="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xdr:cNvSpPr txBox="1"/>
      </xdr:nvSpPr>
      <xdr:spPr>
        <a:xfrm>
          <a:off x="3733800" y="1438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39517</xdr:rowOff>
    </xdr:from>
    <xdr:to>
      <xdr:col>15</xdr:col>
      <xdr:colOff>82550</xdr:colOff>
      <xdr:row>81</xdr:row>
      <xdr:rowOff>105773</xdr:rowOff>
    </xdr:to>
    <xdr:cxnSp macro="">
      <xdr:nvCxnSpPr>
        <xdr:cNvPr id="201" name="直線コネクタ 200"/>
        <xdr:cNvCxnSpPr/>
      </xdr:nvCxnSpPr>
      <xdr:spPr>
        <a:xfrm>
          <a:off x="2336800" y="13926967"/>
          <a:ext cx="8890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xdr:cNvSpPr txBox="1"/>
      </xdr:nvSpPr>
      <xdr:spPr>
        <a:xfrm>
          <a:off x="2844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21983</xdr:rowOff>
    </xdr:from>
    <xdr:to>
      <xdr:col>11</xdr:col>
      <xdr:colOff>31750</xdr:colOff>
      <xdr:row>81</xdr:row>
      <xdr:rowOff>39517</xdr:rowOff>
    </xdr:to>
    <xdr:cxnSp macro="">
      <xdr:nvCxnSpPr>
        <xdr:cNvPr id="204" name="直線コネクタ 203"/>
        <xdr:cNvCxnSpPr/>
      </xdr:nvCxnSpPr>
      <xdr:spPr>
        <a:xfrm>
          <a:off x="1447800" y="13909433"/>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58145</xdr:rowOff>
    </xdr:from>
    <xdr:to>
      <xdr:col>23</xdr:col>
      <xdr:colOff>184150</xdr:colOff>
      <xdr:row>82</xdr:row>
      <xdr:rowOff>159745</xdr:rowOff>
    </xdr:to>
    <xdr:sp macro="" textlink="">
      <xdr:nvSpPr>
        <xdr:cNvPr id="214" name="楕円 213"/>
        <xdr:cNvSpPr/>
      </xdr:nvSpPr>
      <xdr:spPr>
        <a:xfrm>
          <a:off x="4902200" y="141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74672</xdr:rowOff>
    </xdr:from>
    <xdr:ext cx="762000" cy="259045"/>
    <xdr:sp macro="" textlink="">
      <xdr:nvSpPr>
        <xdr:cNvPr id="215" name="人件費・物件費等の状況該当値テキスト"/>
        <xdr:cNvSpPr txBox="1"/>
      </xdr:nvSpPr>
      <xdr:spPr>
        <a:xfrm>
          <a:off x="5041900" y="1396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110936</xdr:rowOff>
    </xdr:from>
    <xdr:to>
      <xdr:col>19</xdr:col>
      <xdr:colOff>184150</xdr:colOff>
      <xdr:row>82</xdr:row>
      <xdr:rowOff>41086</xdr:rowOff>
    </xdr:to>
    <xdr:sp macro="" textlink="">
      <xdr:nvSpPr>
        <xdr:cNvPr id="216" name="楕円 215"/>
        <xdr:cNvSpPr/>
      </xdr:nvSpPr>
      <xdr:spPr>
        <a:xfrm>
          <a:off x="4064000" y="139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51263</xdr:rowOff>
    </xdr:from>
    <xdr:ext cx="736600" cy="259045"/>
    <xdr:sp macro="" textlink="">
      <xdr:nvSpPr>
        <xdr:cNvPr id="217" name="テキスト ボックス 216"/>
        <xdr:cNvSpPr txBox="1"/>
      </xdr:nvSpPr>
      <xdr:spPr>
        <a:xfrm>
          <a:off x="3733800" y="1376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54973</xdr:rowOff>
    </xdr:from>
    <xdr:to>
      <xdr:col>15</xdr:col>
      <xdr:colOff>133350</xdr:colOff>
      <xdr:row>81</xdr:row>
      <xdr:rowOff>156573</xdr:rowOff>
    </xdr:to>
    <xdr:sp macro="" textlink="">
      <xdr:nvSpPr>
        <xdr:cNvPr id="218" name="楕円 217"/>
        <xdr:cNvSpPr/>
      </xdr:nvSpPr>
      <xdr:spPr>
        <a:xfrm>
          <a:off x="3175000" y="139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166750</xdr:rowOff>
    </xdr:from>
    <xdr:ext cx="762000" cy="259045"/>
    <xdr:sp macro="" textlink="">
      <xdr:nvSpPr>
        <xdr:cNvPr id="219" name="テキスト ボックス 218"/>
        <xdr:cNvSpPr txBox="1"/>
      </xdr:nvSpPr>
      <xdr:spPr>
        <a:xfrm>
          <a:off x="2844800" y="1371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160167</xdr:rowOff>
    </xdr:from>
    <xdr:to>
      <xdr:col>11</xdr:col>
      <xdr:colOff>82550</xdr:colOff>
      <xdr:row>81</xdr:row>
      <xdr:rowOff>90317</xdr:rowOff>
    </xdr:to>
    <xdr:sp macro="" textlink="">
      <xdr:nvSpPr>
        <xdr:cNvPr id="220" name="楕円 219"/>
        <xdr:cNvSpPr/>
      </xdr:nvSpPr>
      <xdr:spPr>
        <a:xfrm>
          <a:off x="2286000" y="138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100494</xdr:rowOff>
    </xdr:from>
    <xdr:ext cx="762000" cy="259045"/>
    <xdr:sp macro="" textlink="">
      <xdr:nvSpPr>
        <xdr:cNvPr id="221" name="テキスト ボックス 220"/>
        <xdr:cNvSpPr txBox="1"/>
      </xdr:nvSpPr>
      <xdr:spPr>
        <a:xfrm>
          <a:off x="1955800" y="13645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142633</xdr:rowOff>
    </xdr:from>
    <xdr:to>
      <xdr:col>7</xdr:col>
      <xdr:colOff>31750</xdr:colOff>
      <xdr:row>81</xdr:row>
      <xdr:rowOff>72783</xdr:rowOff>
    </xdr:to>
    <xdr:sp macro="" textlink="">
      <xdr:nvSpPr>
        <xdr:cNvPr id="222" name="楕円 221"/>
        <xdr:cNvSpPr/>
      </xdr:nvSpPr>
      <xdr:spPr>
        <a:xfrm>
          <a:off x="1397000" y="138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82960</xdr:rowOff>
    </xdr:from>
    <xdr:ext cx="762000" cy="259045"/>
    <xdr:sp macro="" textlink="">
      <xdr:nvSpPr>
        <xdr:cNvPr id="223" name="テキスト ボックス 222"/>
        <xdr:cNvSpPr txBox="1"/>
      </xdr:nvSpPr>
      <xdr:spPr>
        <a:xfrm>
          <a:off x="1066800" y="1362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前年度と比較するとラスパイレス指数は増減なしとなっている。</a:t>
          </a:r>
        </a:p>
        <a:p>
          <a:r>
            <a:rPr kumimoji="1" lang="ja-JP" altLang="en-US" sz="1300">
              <a:latin typeface="ＭＳ Ｐゴシック" panose="020B0600070205080204" pitchFamily="50" charset="-128"/>
              <a:ea typeface="ＭＳ Ｐゴシック" panose="020B0600070205080204" pitchFamily="50" charset="-128"/>
            </a:rPr>
            <a:t>類似団体内平均値を下回る状態が続いているが乖離は小さくなっている。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66221</xdr:rowOff>
    </xdr:to>
    <xdr:cxnSp macro="">
      <xdr:nvCxnSpPr>
        <xdr:cNvPr id="259" name="直線コネクタ 258"/>
        <xdr:cNvCxnSpPr/>
      </xdr:nvCxnSpPr>
      <xdr:spPr>
        <a:xfrm>
          <a:off x="16179800" y="14639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117929</xdr:rowOff>
    </xdr:to>
    <xdr:cxnSp macro="">
      <xdr:nvCxnSpPr>
        <xdr:cNvPr id="262" name="直線コネクタ 261"/>
        <xdr:cNvCxnSpPr/>
      </xdr:nvCxnSpPr>
      <xdr:spPr>
        <a:xfrm flipV="1">
          <a:off x="15290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86</xdr:row>
      <xdr:rowOff>15421</xdr:rowOff>
    </xdr:to>
    <xdr:cxnSp macro="">
      <xdr:nvCxnSpPr>
        <xdr:cNvPr id="265" name="直線コネクタ 264"/>
        <xdr:cNvCxnSpPr/>
      </xdr:nvCxnSpPr>
      <xdr:spPr>
        <a:xfrm flipV="1">
          <a:off x="14401800" y="146911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84364</xdr:rowOff>
    </xdr:to>
    <xdr:cxnSp macro="">
      <xdr:nvCxnSpPr>
        <xdr:cNvPr id="268" name="直線コネクタ 267"/>
        <xdr:cNvCxnSpPr/>
      </xdr:nvCxnSpPr>
      <xdr:spPr>
        <a:xfrm flipV="1">
          <a:off x="13512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8" name="楕円 277"/>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9"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0" name="楕円 279"/>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1" name="テキスト ボックス 280"/>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2" name="楕円 281"/>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3" name="テキスト ボックス 282"/>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4" name="楕円 283"/>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85" name="テキスト ボックス 284"/>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6" name="楕円 285"/>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7" name="テキスト ボックス 286"/>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令和４年４月１日の普通会計の職員数は２，４８５人で、前年の２，４９１人から６人減少した。また、人口千人あたりでは６．９１人で、前年度比０．０４人の増となっている。</a:t>
          </a:r>
        </a:p>
        <a:p>
          <a:r>
            <a:rPr kumimoji="1" lang="ja-JP" altLang="en-US" sz="1300">
              <a:latin typeface="ＭＳ Ｐゴシック" panose="020B0600070205080204" pitchFamily="50" charset="-128"/>
              <a:ea typeface="ＭＳ Ｐゴシック" panose="020B0600070205080204" pitchFamily="50" charset="-128"/>
            </a:rPr>
            <a:t>今後も、再任用職員や定年引上げ制度による高齢期職員の知識や経験を最大限に活用し、人件費の抑制を図りつつ、業務量に見合った人員を確保するなど、適正な定員管理に努めていく。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112819</xdr:rowOff>
    </xdr:from>
    <xdr:to>
      <xdr:col>81</xdr:col>
      <xdr:colOff>44450</xdr:colOff>
      <xdr:row>62</xdr:row>
      <xdr:rowOff>128905</xdr:rowOff>
    </xdr:to>
    <xdr:cxnSp macro="">
      <xdr:nvCxnSpPr>
        <xdr:cNvPr id="322" name="直線コネクタ 321"/>
        <xdr:cNvCxnSpPr/>
      </xdr:nvCxnSpPr>
      <xdr:spPr>
        <a:xfrm>
          <a:off x="16179800" y="10742719"/>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92710</xdr:rowOff>
    </xdr:from>
    <xdr:to>
      <xdr:col>77</xdr:col>
      <xdr:colOff>44450</xdr:colOff>
      <xdr:row>62</xdr:row>
      <xdr:rowOff>112819</xdr:rowOff>
    </xdr:to>
    <xdr:cxnSp macro="">
      <xdr:nvCxnSpPr>
        <xdr:cNvPr id="325" name="直線コネクタ 324"/>
        <xdr:cNvCxnSpPr/>
      </xdr:nvCxnSpPr>
      <xdr:spPr>
        <a:xfrm>
          <a:off x="15290800" y="1072261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92710</xdr:rowOff>
    </xdr:from>
    <xdr:to>
      <xdr:col>72</xdr:col>
      <xdr:colOff>203200</xdr:colOff>
      <xdr:row>62</xdr:row>
      <xdr:rowOff>132927</xdr:rowOff>
    </xdr:to>
    <xdr:cxnSp macro="">
      <xdr:nvCxnSpPr>
        <xdr:cNvPr id="328" name="直線コネクタ 327"/>
        <xdr:cNvCxnSpPr/>
      </xdr:nvCxnSpPr>
      <xdr:spPr>
        <a:xfrm flipV="1">
          <a:off x="14401800" y="107226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104775</xdr:rowOff>
    </xdr:from>
    <xdr:to>
      <xdr:col>68</xdr:col>
      <xdr:colOff>152400</xdr:colOff>
      <xdr:row>62</xdr:row>
      <xdr:rowOff>132927</xdr:rowOff>
    </xdr:to>
    <xdr:cxnSp macro="">
      <xdr:nvCxnSpPr>
        <xdr:cNvPr id="331" name="直線コネクタ 330"/>
        <xdr:cNvCxnSpPr/>
      </xdr:nvCxnSpPr>
      <xdr:spPr>
        <a:xfrm>
          <a:off x="13512800" y="1073467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78105</xdr:rowOff>
    </xdr:from>
    <xdr:to>
      <xdr:col>81</xdr:col>
      <xdr:colOff>95250</xdr:colOff>
      <xdr:row>63</xdr:row>
      <xdr:rowOff>8255</xdr:rowOff>
    </xdr:to>
    <xdr:sp macro="" textlink="">
      <xdr:nvSpPr>
        <xdr:cNvPr id="341" name="楕円 340"/>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50182</xdr:rowOff>
    </xdr:from>
    <xdr:ext cx="762000" cy="259045"/>
    <xdr:sp macro="" textlink="">
      <xdr:nvSpPr>
        <xdr:cNvPr id="342" name="定員管理の状況該当値テキスト"/>
        <xdr:cNvSpPr txBox="1"/>
      </xdr:nvSpPr>
      <xdr:spPr>
        <a:xfrm>
          <a:off x="17106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62019</xdr:rowOff>
    </xdr:from>
    <xdr:to>
      <xdr:col>77</xdr:col>
      <xdr:colOff>95250</xdr:colOff>
      <xdr:row>62</xdr:row>
      <xdr:rowOff>163619</xdr:rowOff>
    </xdr:to>
    <xdr:sp macro="" textlink="">
      <xdr:nvSpPr>
        <xdr:cNvPr id="343" name="楕円 342"/>
        <xdr:cNvSpPr/>
      </xdr:nvSpPr>
      <xdr:spPr>
        <a:xfrm>
          <a:off x="16129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148396</xdr:rowOff>
    </xdr:from>
    <xdr:ext cx="736600" cy="259045"/>
    <xdr:sp macro="" textlink="">
      <xdr:nvSpPr>
        <xdr:cNvPr id="344" name="テキスト ボックス 343"/>
        <xdr:cNvSpPr txBox="1"/>
      </xdr:nvSpPr>
      <xdr:spPr>
        <a:xfrm>
          <a:off x="15798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41910</xdr:rowOff>
    </xdr:from>
    <xdr:to>
      <xdr:col>73</xdr:col>
      <xdr:colOff>44450</xdr:colOff>
      <xdr:row>62</xdr:row>
      <xdr:rowOff>143510</xdr:rowOff>
    </xdr:to>
    <xdr:sp macro="" textlink="">
      <xdr:nvSpPr>
        <xdr:cNvPr id="345" name="楕円 344"/>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128287</xdr:rowOff>
    </xdr:from>
    <xdr:ext cx="762000" cy="259045"/>
    <xdr:sp macro="" textlink="">
      <xdr:nvSpPr>
        <xdr:cNvPr id="346" name="テキスト ボックス 345"/>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82127</xdr:rowOff>
    </xdr:from>
    <xdr:to>
      <xdr:col>68</xdr:col>
      <xdr:colOff>203200</xdr:colOff>
      <xdr:row>63</xdr:row>
      <xdr:rowOff>12277</xdr:rowOff>
    </xdr:to>
    <xdr:sp macro="" textlink="">
      <xdr:nvSpPr>
        <xdr:cNvPr id="347" name="楕円 346"/>
        <xdr:cNvSpPr/>
      </xdr:nvSpPr>
      <xdr:spPr>
        <a:xfrm>
          <a:off x="14351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168504</xdr:rowOff>
    </xdr:from>
    <xdr:ext cx="762000" cy="259045"/>
    <xdr:sp macro="" textlink="">
      <xdr:nvSpPr>
        <xdr:cNvPr id="348" name="テキスト ボックス 347"/>
        <xdr:cNvSpPr txBox="1"/>
      </xdr:nvSpPr>
      <xdr:spPr>
        <a:xfrm>
          <a:off x="14020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53975</xdr:rowOff>
    </xdr:from>
    <xdr:to>
      <xdr:col>64</xdr:col>
      <xdr:colOff>152400</xdr:colOff>
      <xdr:row>62</xdr:row>
      <xdr:rowOff>155575</xdr:rowOff>
    </xdr:to>
    <xdr:sp macro="" textlink="">
      <xdr:nvSpPr>
        <xdr:cNvPr id="349" name="楕円 348"/>
        <xdr:cNvSpPr/>
      </xdr:nvSpPr>
      <xdr:spPr>
        <a:xfrm>
          <a:off x="13462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140352</xdr:rowOff>
    </xdr:from>
    <xdr:ext cx="762000" cy="259045"/>
    <xdr:sp macro="" textlink="">
      <xdr:nvSpPr>
        <xdr:cNvPr id="350" name="テキスト ボックス 349"/>
        <xdr:cNvSpPr txBox="1"/>
      </xdr:nvSpPr>
      <xdr:spPr>
        <a:xfrm>
          <a:off x="13131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ポイント改善した。これは、公債費の額が増加したことや、標準財政規模が減少したことなどから、単年度の比率は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ヵ年平均の算出対象が令和元年度</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％に置き換わったことによる。</a:t>
          </a:r>
        </a:p>
        <a:p>
          <a:r>
            <a:rPr kumimoji="1" lang="ja-JP" altLang="en-US" sz="1300">
              <a:latin typeface="ＭＳ Ｐゴシック" panose="020B0600070205080204" pitchFamily="50" charset="-128"/>
              <a:ea typeface="ＭＳ Ｐゴシック" panose="020B0600070205080204" pitchFamily="50" charset="-128"/>
            </a:rPr>
            <a:t>近年実施した、耐震性のない公共施設の再編・更新、教育施設の整備等に伴う地方債の償還が今後開始されるため、公債費は令和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年度頃まで増加していく見込みであるが、その後は減少する見込みである。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4233</xdr:rowOff>
    </xdr:from>
    <xdr:to>
      <xdr:col>81</xdr:col>
      <xdr:colOff>44450</xdr:colOff>
      <xdr:row>44</xdr:row>
      <xdr:rowOff>27215</xdr:rowOff>
    </xdr:to>
    <xdr:cxnSp macro="">
      <xdr:nvCxnSpPr>
        <xdr:cNvPr id="385" name="直線コネクタ 384"/>
        <xdr:cNvCxnSpPr/>
      </xdr:nvCxnSpPr>
      <xdr:spPr>
        <a:xfrm flipV="1">
          <a:off x="16179800" y="754803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27215</xdr:rowOff>
    </xdr:from>
    <xdr:to>
      <xdr:col>77</xdr:col>
      <xdr:colOff>44450</xdr:colOff>
      <xdr:row>44</xdr:row>
      <xdr:rowOff>142119</xdr:rowOff>
    </xdr:to>
    <xdr:cxnSp macro="">
      <xdr:nvCxnSpPr>
        <xdr:cNvPr id="388" name="直線コネクタ 387"/>
        <xdr:cNvCxnSpPr/>
      </xdr:nvCxnSpPr>
      <xdr:spPr>
        <a:xfrm flipV="1">
          <a:off x="15290800" y="757101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142119</xdr:rowOff>
    </xdr:from>
    <xdr:to>
      <xdr:col>72</xdr:col>
      <xdr:colOff>203200</xdr:colOff>
      <xdr:row>45</xdr:row>
      <xdr:rowOff>51102</xdr:rowOff>
    </xdr:to>
    <xdr:cxnSp macro="">
      <xdr:nvCxnSpPr>
        <xdr:cNvPr id="391" name="直線コネクタ 390"/>
        <xdr:cNvCxnSpPr/>
      </xdr:nvCxnSpPr>
      <xdr:spPr>
        <a:xfrm flipV="1">
          <a:off x="14401800" y="76859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51102</xdr:rowOff>
    </xdr:from>
    <xdr:to>
      <xdr:col>68</xdr:col>
      <xdr:colOff>152400</xdr:colOff>
      <xdr:row>45</xdr:row>
      <xdr:rowOff>97065</xdr:rowOff>
    </xdr:to>
    <xdr:cxnSp macro="">
      <xdr:nvCxnSpPr>
        <xdr:cNvPr id="394" name="直線コネクタ 393"/>
        <xdr:cNvCxnSpPr/>
      </xdr:nvCxnSpPr>
      <xdr:spPr>
        <a:xfrm flipV="1">
          <a:off x="13512800" y="7766352"/>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8" name="テキスト ボックス 397"/>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404" name="楕円 403"/>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96960</xdr:rowOff>
    </xdr:from>
    <xdr:ext cx="762000" cy="259045"/>
    <xdr:sp macro="" textlink="">
      <xdr:nvSpPr>
        <xdr:cNvPr id="405" name="公債費負担の状況該当値テキスト"/>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147865</xdr:rowOff>
    </xdr:from>
    <xdr:to>
      <xdr:col>77</xdr:col>
      <xdr:colOff>95250</xdr:colOff>
      <xdr:row>44</xdr:row>
      <xdr:rowOff>78015</xdr:rowOff>
    </xdr:to>
    <xdr:sp macro="" textlink="">
      <xdr:nvSpPr>
        <xdr:cNvPr id="406" name="楕円 405"/>
        <xdr:cNvSpPr/>
      </xdr:nvSpPr>
      <xdr:spPr>
        <a:xfrm>
          <a:off x="16129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62792</xdr:rowOff>
    </xdr:from>
    <xdr:ext cx="736600" cy="259045"/>
    <xdr:sp macro="" textlink="">
      <xdr:nvSpPr>
        <xdr:cNvPr id="407" name="テキスト ボックス 406"/>
        <xdr:cNvSpPr txBox="1"/>
      </xdr:nvSpPr>
      <xdr:spPr>
        <a:xfrm>
          <a:off x="15798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91319</xdr:rowOff>
    </xdr:from>
    <xdr:to>
      <xdr:col>73</xdr:col>
      <xdr:colOff>44450</xdr:colOff>
      <xdr:row>45</xdr:row>
      <xdr:rowOff>21469</xdr:rowOff>
    </xdr:to>
    <xdr:sp macro="" textlink="">
      <xdr:nvSpPr>
        <xdr:cNvPr id="408" name="楕円 407"/>
        <xdr:cNvSpPr/>
      </xdr:nvSpPr>
      <xdr:spPr>
        <a:xfrm>
          <a:off x="15240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6246</xdr:rowOff>
    </xdr:from>
    <xdr:ext cx="762000" cy="259045"/>
    <xdr:sp macro="" textlink="">
      <xdr:nvSpPr>
        <xdr:cNvPr id="409" name="テキスト ボックス 408"/>
        <xdr:cNvSpPr txBox="1"/>
      </xdr:nvSpPr>
      <xdr:spPr>
        <a:xfrm>
          <a:off x="14909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302</xdr:rowOff>
    </xdr:from>
    <xdr:to>
      <xdr:col>68</xdr:col>
      <xdr:colOff>203200</xdr:colOff>
      <xdr:row>45</xdr:row>
      <xdr:rowOff>101902</xdr:rowOff>
    </xdr:to>
    <xdr:sp macro="" textlink="">
      <xdr:nvSpPr>
        <xdr:cNvPr id="410" name="楕円 409"/>
        <xdr:cNvSpPr/>
      </xdr:nvSpPr>
      <xdr:spPr>
        <a:xfrm>
          <a:off x="14351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86679</xdr:rowOff>
    </xdr:from>
    <xdr:ext cx="762000" cy="259045"/>
    <xdr:sp macro="" textlink="">
      <xdr:nvSpPr>
        <xdr:cNvPr id="411" name="テキスト ボックス 410"/>
        <xdr:cNvSpPr txBox="1"/>
      </xdr:nvSpPr>
      <xdr:spPr>
        <a:xfrm>
          <a:off x="14020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46265</xdr:rowOff>
    </xdr:from>
    <xdr:to>
      <xdr:col>64</xdr:col>
      <xdr:colOff>152400</xdr:colOff>
      <xdr:row>45</xdr:row>
      <xdr:rowOff>147865</xdr:rowOff>
    </xdr:to>
    <xdr:sp macro="" textlink="">
      <xdr:nvSpPr>
        <xdr:cNvPr id="412" name="楕円 411"/>
        <xdr:cNvSpPr/>
      </xdr:nvSpPr>
      <xdr:spPr>
        <a:xfrm>
          <a:off x="13462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132642</xdr:rowOff>
    </xdr:from>
    <xdr:ext cx="762000" cy="259045"/>
    <xdr:sp macro="" textlink="">
      <xdr:nvSpPr>
        <xdr:cNvPr id="413" name="テキスト ボックス 412"/>
        <xdr:cNvSpPr txBox="1"/>
      </xdr:nvSpPr>
      <xdr:spPr>
        <a:xfrm>
          <a:off x="13131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ポイント改善した。この主な要因は、基準財政需要額算入見込額が減少したため、充当可能財源等が減少したものの、まちなかでの大型事業が概ね終了したことで地方債の発行額が減少し、一般会計の地方債の現在高が減少したことなどにより、将来負担額が大幅に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しかし、依然として類似団体内平均値と比較すると比率は高い状態が続いているため、投資的経費の圧縮を図るとともに、事業の執行あたっては、国や県の助成の活用、有利な地方債の活用により比率の改善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110490</xdr:rowOff>
    </xdr:from>
    <xdr:to>
      <xdr:col>81</xdr:col>
      <xdr:colOff>44450</xdr:colOff>
      <xdr:row>20</xdr:row>
      <xdr:rowOff>61620</xdr:rowOff>
    </xdr:to>
    <xdr:cxnSp macro="">
      <xdr:nvCxnSpPr>
        <xdr:cNvPr id="445" name="直線コネクタ 444"/>
        <xdr:cNvCxnSpPr/>
      </xdr:nvCxnSpPr>
      <xdr:spPr>
        <a:xfrm flipV="1">
          <a:off x="16179800" y="3368040"/>
          <a:ext cx="838200" cy="1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61620</xdr:rowOff>
    </xdr:from>
    <xdr:to>
      <xdr:col>77</xdr:col>
      <xdr:colOff>44450</xdr:colOff>
      <xdr:row>21</xdr:row>
      <xdr:rowOff>5994</xdr:rowOff>
    </xdr:to>
    <xdr:cxnSp macro="">
      <xdr:nvCxnSpPr>
        <xdr:cNvPr id="448" name="直線コネクタ 447"/>
        <xdr:cNvCxnSpPr/>
      </xdr:nvCxnSpPr>
      <xdr:spPr>
        <a:xfrm flipV="1">
          <a:off x="15290800" y="34906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5994</xdr:rowOff>
    </xdr:from>
    <xdr:to>
      <xdr:col>72</xdr:col>
      <xdr:colOff>203200</xdr:colOff>
      <xdr:row>21</xdr:row>
      <xdr:rowOff>82245</xdr:rowOff>
    </xdr:to>
    <xdr:cxnSp macro="">
      <xdr:nvCxnSpPr>
        <xdr:cNvPr id="451" name="直線コネクタ 450"/>
        <xdr:cNvCxnSpPr/>
      </xdr:nvCxnSpPr>
      <xdr:spPr>
        <a:xfrm flipV="1">
          <a:off x="14401800" y="3606444"/>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162966</xdr:rowOff>
    </xdr:from>
    <xdr:to>
      <xdr:col>68</xdr:col>
      <xdr:colOff>152400</xdr:colOff>
      <xdr:row>21</xdr:row>
      <xdr:rowOff>82245</xdr:rowOff>
    </xdr:to>
    <xdr:cxnSp macro="">
      <xdr:nvCxnSpPr>
        <xdr:cNvPr id="454" name="直線コネクタ 453"/>
        <xdr:cNvCxnSpPr/>
      </xdr:nvCxnSpPr>
      <xdr:spPr>
        <a:xfrm>
          <a:off x="13512800" y="3591966"/>
          <a:ext cx="8890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59690</xdr:rowOff>
    </xdr:from>
    <xdr:to>
      <xdr:col>81</xdr:col>
      <xdr:colOff>95250</xdr:colOff>
      <xdr:row>19</xdr:row>
      <xdr:rowOff>161290</xdr:rowOff>
    </xdr:to>
    <xdr:sp macro="" textlink="">
      <xdr:nvSpPr>
        <xdr:cNvPr id="464" name="楕円 463"/>
        <xdr:cNvSpPr/>
      </xdr:nvSpPr>
      <xdr:spPr>
        <a:xfrm>
          <a:off x="169672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31767</xdr:rowOff>
    </xdr:from>
    <xdr:ext cx="762000" cy="259045"/>
    <xdr:sp macro="" textlink="">
      <xdr:nvSpPr>
        <xdr:cNvPr id="465" name="将来負担の状況該当値テキスト"/>
        <xdr:cNvSpPr txBox="1"/>
      </xdr:nvSpPr>
      <xdr:spPr>
        <a:xfrm>
          <a:off x="17106900" y="32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10820</xdr:rowOff>
    </xdr:from>
    <xdr:to>
      <xdr:col>77</xdr:col>
      <xdr:colOff>95250</xdr:colOff>
      <xdr:row>20</xdr:row>
      <xdr:rowOff>112420</xdr:rowOff>
    </xdr:to>
    <xdr:sp macro="" textlink="">
      <xdr:nvSpPr>
        <xdr:cNvPr id="466" name="楕円 465"/>
        <xdr:cNvSpPr/>
      </xdr:nvSpPr>
      <xdr:spPr>
        <a:xfrm>
          <a:off x="16129000" y="34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97197</xdr:rowOff>
    </xdr:from>
    <xdr:ext cx="736600" cy="259045"/>
    <xdr:sp macro="" textlink="">
      <xdr:nvSpPr>
        <xdr:cNvPr id="467" name="テキスト ボックス 466"/>
        <xdr:cNvSpPr txBox="1"/>
      </xdr:nvSpPr>
      <xdr:spPr>
        <a:xfrm>
          <a:off x="15798800" y="352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126644</xdr:rowOff>
    </xdr:from>
    <xdr:to>
      <xdr:col>73</xdr:col>
      <xdr:colOff>44450</xdr:colOff>
      <xdr:row>21</xdr:row>
      <xdr:rowOff>56794</xdr:rowOff>
    </xdr:to>
    <xdr:sp macro="" textlink="">
      <xdr:nvSpPr>
        <xdr:cNvPr id="468" name="楕円 467"/>
        <xdr:cNvSpPr/>
      </xdr:nvSpPr>
      <xdr:spPr>
        <a:xfrm>
          <a:off x="15240000" y="35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41571</xdr:rowOff>
    </xdr:from>
    <xdr:ext cx="762000" cy="259045"/>
    <xdr:sp macro="" textlink="">
      <xdr:nvSpPr>
        <xdr:cNvPr id="469" name="テキスト ボックス 468"/>
        <xdr:cNvSpPr txBox="1"/>
      </xdr:nvSpPr>
      <xdr:spPr>
        <a:xfrm>
          <a:off x="14909800" y="36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31445</xdr:rowOff>
    </xdr:from>
    <xdr:to>
      <xdr:col>68</xdr:col>
      <xdr:colOff>203200</xdr:colOff>
      <xdr:row>21</xdr:row>
      <xdr:rowOff>133045</xdr:rowOff>
    </xdr:to>
    <xdr:sp macro="" textlink="">
      <xdr:nvSpPr>
        <xdr:cNvPr id="470" name="楕円 469"/>
        <xdr:cNvSpPr/>
      </xdr:nvSpPr>
      <xdr:spPr>
        <a:xfrm>
          <a:off x="14351000" y="36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117822</xdr:rowOff>
    </xdr:from>
    <xdr:ext cx="762000" cy="259045"/>
    <xdr:sp macro="" textlink="">
      <xdr:nvSpPr>
        <xdr:cNvPr id="471" name="テキスト ボックス 470"/>
        <xdr:cNvSpPr txBox="1"/>
      </xdr:nvSpPr>
      <xdr:spPr>
        <a:xfrm>
          <a:off x="14020800" y="371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112166</xdr:rowOff>
    </xdr:from>
    <xdr:to>
      <xdr:col>64</xdr:col>
      <xdr:colOff>152400</xdr:colOff>
      <xdr:row>21</xdr:row>
      <xdr:rowOff>42316</xdr:rowOff>
    </xdr:to>
    <xdr:sp macro="" textlink="">
      <xdr:nvSpPr>
        <xdr:cNvPr id="472" name="楕円 471"/>
        <xdr:cNvSpPr/>
      </xdr:nvSpPr>
      <xdr:spPr>
        <a:xfrm>
          <a:off x="13462000" y="35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27093</xdr:rowOff>
    </xdr:from>
    <xdr:ext cx="762000" cy="259045"/>
    <xdr:sp macro="" textlink="">
      <xdr:nvSpPr>
        <xdr:cNvPr id="473" name="テキスト ボックス 472"/>
        <xdr:cNvSpPr txBox="1"/>
      </xdr:nvSpPr>
      <xdr:spPr>
        <a:xfrm>
          <a:off x="13131800" y="362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359,654
355,803
208.85
166,962,820
165,044,024
1,556,419
82,880,989
186,829,364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すると、高い状況が続いている。これは、人口当たりの職員数が多い傾向にあることが考えられるため、今後は、定年引上げ制度の影響も踏まえながら、時間外勤務の削減などを通して人件費の抑制に取り組む。</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830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38</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830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43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9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年間は、類似団体の平均よりも低い値で推移している。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年度に比べ物件費の決算額が</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億円減少したものの、分母の経常一般財源等が大きく減少したため、比率は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156936</xdr:rowOff>
    </xdr:from>
    <xdr:to>
      <xdr:col>82</xdr:col>
      <xdr:colOff>107950</xdr:colOff>
      <xdr:row>14</xdr:row>
      <xdr:rowOff>39914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857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156936</xdr:rowOff>
    </xdr:from>
    <xdr:to>
      <xdr:col>78</xdr:col>
      <xdr:colOff>69850</xdr:colOff>
      <xdr:row>14</xdr:row>
      <xdr:rowOff>83457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85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39914</xdr:rowOff>
    </xdr:from>
    <xdr:to>
      <xdr:col>73</xdr:col>
      <xdr:colOff>180975</xdr:colOff>
      <xdr:row>14</xdr:row>
      <xdr:rowOff>83457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40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39914</xdr:rowOff>
    </xdr:from>
    <xdr:to>
      <xdr:col>69</xdr:col>
      <xdr:colOff>92075</xdr:colOff>
      <xdr:row>14</xdr:row>
      <xdr:rowOff>61686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40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106136</xdr:rowOff>
    </xdr:from>
    <xdr:to>
      <xdr:col>78</xdr:col>
      <xdr:colOff>120650</xdr:colOff>
      <xdr:row>14</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46463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0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32657</xdr:rowOff>
    </xdr:from>
    <xdr:to>
      <xdr:col>74</xdr:col>
      <xdr:colOff>31750</xdr:colOff>
      <xdr:row>14</xdr:row>
      <xdr:rowOff>134257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160564</xdr:rowOff>
    </xdr:from>
    <xdr:to>
      <xdr:col>69</xdr:col>
      <xdr:colOff>142875</xdr:colOff>
      <xdr:row>14</xdr:row>
      <xdr:rowOff>90714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100891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前年度と比較すると、生活保護扶助費が減少したことなどにより決算額は減少したものの、比率は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これは、扶助費の決算額は約</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億円減少したものの、分母の経常一般財源等が大きく減少したことが要因である。</a:t>
          </a:r>
        </a:p>
        <a:p>
          <a:r>
            <a:rPr kumimoji="1" lang="ja-JP" altLang="en-US" sz="1300">
              <a:latin typeface="ＭＳ Ｐゴシック" panose="020B0600070205080204" pitchFamily="50" charset="-128"/>
              <a:ea typeface="ＭＳ Ｐゴシック" panose="020B0600070205080204" pitchFamily="50" charset="-128"/>
            </a:rPr>
            <a:t>近年は類似団体平均より比率が高い傾向にあるため、資格審査等の適正化・厳格化を進めていく。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58</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67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57</xdr:row>
      <xdr:rowOff>120650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120650</xdr:rowOff>
    </xdr:from>
    <xdr:to>
      <xdr:col>15</xdr:col>
      <xdr:colOff>98425</xdr:colOff>
      <xdr:row>58</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93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58</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07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156227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主な要因は、類似団体より高齢化率が高いことにより、介護保険事業特別会計及び後期高齢者医療特別会計への繰出金が高くなっていることである。今後も高齢化が進展することが見込まれるため、給付の適正化、介護予防事業の推進、疾病予防の推進等により、負担額の縮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95250</xdr:rowOff>
    </xdr:from>
    <xdr:to>
      <xdr:col>82</xdr:col>
      <xdr:colOff>107950</xdr:colOff>
      <xdr:row>60</xdr:row>
      <xdr:rowOff>38100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10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95250</xdr:rowOff>
    </xdr:from>
    <xdr:to>
      <xdr:col>78</xdr:col>
      <xdr:colOff>69850</xdr:colOff>
      <xdr:row>60</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210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50800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0</xdr:rowOff>
    </xdr:from>
    <xdr:to>
      <xdr:col>69</xdr:col>
      <xdr:colOff>92075</xdr:colOff>
      <xdr:row>60</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8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158750</xdr:rowOff>
    </xdr:from>
    <xdr:to>
      <xdr:col>82</xdr:col>
      <xdr:colOff>158750</xdr:colOff>
      <xdr:row>60</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130827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44450</xdr:rowOff>
    </xdr:from>
    <xdr:to>
      <xdr:col>78</xdr:col>
      <xdr:colOff>120650</xdr:colOff>
      <xdr:row>59</xdr:row>
      <xdr:rowOff>146050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120650</xdr:rowOff>
    </xdr:from>
    <xdr:to>
      <xdr:col>65</xdr:col>
      <xdr:colOff>53975</xdr:colOff>
      <xdr:row>60</xdr:row>
      <xdr:rowOff>50800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前年度と比較すると、下水道事業会計への基準内繰出金が下水道施設の維持管理経費の増等などにより、比率は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類似団体平均より高い数値となっているため、、公共下水道事業の経営の健全化を図ることにより、普通会計の負担額の縮減に努める。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50800</xdr:rowOff>
    </xdr:from>
    <xdr:to>
      <xdr:col>82</xdr:col>
      <xdr:colOff>107950</xdr:colOff>
      <xdr:row>34</xdr:row>
      <xdr:rowOff>111760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80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50800</xdr:rowOff>
    </xdr:from>
    <xdr:to>
      <xdr:col>78</xdr:col>
      <xdr:colOff>69850</xdr:colOff>
      <xdr:row>34</xdr:row>
      <xdr:rowOff>157480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80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157480</xdr:rowOff>
    </xdr:from>
    <xdr:to>
      <xdr:col>73</xdr:col>
      <xdr:colOff>180975</xdr:colOff>
      <xdr:row>35</xdr:row>
      <xdr:rowOff>54610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86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54610</xdr:rowOff>
    </xdr:from>
    <xdr:to>
      <xdr:col>69</xdr:col>
      <xdr:colOff>92075</xdr:colOff>
      <xdr:row>35</xdr:row>
      <xdr:rowOff>107950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55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60960</xdr:rowOff>
    </xdr:from>
    <xdr:to>
      <xdr:col>82</xdr:col>
      <xdr:colOff>158750</xdr:colOff>
      <xdr:row>34</xdr:row>
      <xdr:rowOff>162560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33037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6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0</xdr:rowOff>
    </xdr:from>
    <xdr:to>
      <xdr:col>78</xdr:col>
      <xdr:colOff>120650</xdr:colOff>
      <xdr:row>34</xdr:row>
      <xdr:rowOff>101600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111777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21607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xdr:rowOff>
    </xdr:from>
    <xdr:to>
      <xdr:col>69</xdr:col>
      <xdr:colOff>142875</xdr:colOff>
      <xdr:row>35</xdr:row>
      <xdr:rowOff>105410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90187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年度は猶予特例債の</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億円償還があり令和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億円減少したが、臨時財政対策債及び小中学校トイレの新規償還開始などにより決算額は増加し、比率は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今後も公債費は増加していく見込みであるため、投資的経費の圧縮、事務事業の見直し等により経費の縮減に努める。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111761</xdr:rowOff>
    </xdr:from>
    <xdr:to>
      <xdr:col>24</xdr:col>
      <xdr:colOff>25400</xdr:colOff>
      <xdr:row>79</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4848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111761</xdr:rowOff>
    </xdr:from>
    <xdr:to>
      <xdr:col>19</xdr:col>
      <xdr:colOff>187325</xdr:colOff>
      <xdr:row>79</xdr:row>
      <xdr:rowOff>8889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4848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165100</xdr:rowOff>
    </xdr:from>
    <xdr:to>
      <xdr:col>15</xdr:col>
      <xdr:colOff>98425</xdr:colOff>
      <xdr:row>79</xdr:row>
      <xdr:rowOff>8889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538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157480</xdr:rowOff>
    </xdr:from>
    <xdr:to>
      <xdr:col>11</xdr:col>
      <xdr:colOff>9525</xdr:colOff>
      <xdr:row>78</xdr:row>
      <xdr:rowOff>165100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53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144780</xdr:rowOff>
    </xdr:from>
    <xdr:to>
      <xdr:col>24</xdr:col>
      <xdr:colOff>76200</xdr:colOff>
      <xdr:row>79</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116857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60961</xdr:rowOff>
    </xdr:from>
    <xdr:to>
      <xdr:col>20</xdr:col>
      <xdr:colOff>38100</xdr:colOff>
      <xdr:row>78</xdr:row>
      <xdr:rowOff>162561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147338</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129539</xdr:rowOff>
    </xdr:from>
    <xdr:to>
      <xdr:col>15</xdr:col>
      <xdr:colOff>149225</xdr:colOff>
      <xdr:row>79</xdr:row>
      <xdr:rowOff>59689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44466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令和３年度は、類似団体内平均値と比較するとほぼ同程度となったが、令和４年度はやや高い状況となった。</a:t>
          </a:r>
        </a:p>
        <a:p>
          <a:r>
            <a:rPr kumimoji="1" lang="ja-JP" altLang="en-US" sz="1300">
              <a:latin typeface="ＭＳ Ｐゴシック" panose="020B0600070205080204" pitchFamily="50" charset="-128"/>
              <a:ea typeface="ＭＳ Ｐゴシック" panose="020B0600070205080204" pitchFamily="50" charset="-128"/>
            </a:rPr>
            <a:t>主な要因は、人件費、その他の費用が類似団体平均よりも高い割合であることである。</a:t>
          </a:r>
        </a:p>
        <a:p>
          <a:r>
            <a:rPr kumimoji="1" lang="ja-JP" altLang="en-US" sz="1300">
              <a:latin typeface="ＭＳ Ｐゴシック" panose="020B0600070205080204" pitchFamily="50" charset="-128"/>
              <a:ea typeface="ＭＳ Ｐゴシック" panose="020B0600070205080204" pitchFamily="50" charset="-128"/>
            </a:rPr>
            <a:t>今後も、事務事業の見直し等の行財政改革により経費の削減に努める。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78</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12063"/>
          <a:ext cx="8382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78</xdr:row>
      <xdr:rowOff>94996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12063"/>
          <a:ext cx="889000" cy="2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78</xdr:row>
      <xdr:rowOff>168148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4680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78</xdr:row>
      <xdr:rowOff>168148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44196</xdr:rowOff>
    </xdr:from>
    <xdr:to>
      <xdr:col>74</xdr:col>
      <xdr:colOff>31750</xdr:colOff>
      <xdr:row>78</xdr:row>
      <xdr:rowOff>145796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130573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33541</xdr:rowOff>
    </xdr:from>
    <xdr:to>
      <xdr:col>29</xdr:col>
      <xdr:colOff>127000</xdr:colOff>
      <xdr:row>17</xdr:row>
      <xdr:rowOff>59296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95816"/>
          <a:ext cx="647700" cy="25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32474</xdr:rowOff>
    </xdr:from>
    <xdr:to>
      <xdr:col>26</xdr:col>
      <xdr:colOff>50800</xdr:colOff>
      <xdr:row>17</xdr:row>
      <xdr:rowOff>59296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94749"/>
          <a:ext cx="698500" cy="26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135877</xdr:rowOff>
    </xdr:from>
    <xdr:to>
      <xdr:col>22</xdr:col>
      <xdr:colOff>114300</xdr:colOff>
      <xdr:row>17</xdr:row>
      <xdr:rowOff>32474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26702"/>
          <a:ext cx="698500" cy="68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120523</xdr:rowOff>
    </xdr:from>
    <xdr:to>
      <xdr:col>18</xdr:col>
      <xdr:colOff>177800</xdr:colOff>
      <xdr:row>16</xdr:row>
      <xdr:rowOff>135877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11348"/>
          <a:ext cx="698500" cy="15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154191</xdr:rowOff>
    </xdr:from>
    <xdr:to>
      <xdr:col>29</xdr:col>
      <xdr:colOff>177800</xdr:colOff>
      <xdr:row>17</xdr:row>
      <xdr:rowOff>84341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45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126268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1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8496</xdr:rowOff>
    </xdr:from>
    <xdr:to>
      <xdr:col>26</xdr:col>
      <xdr:colOff>101600</xdr:colOff>
      <xdr:row>17</xdr:row>
      <xdr:rowOff>110096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70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94873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5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153124</xdr:rowOff>
    </xdr:from>
    <xdr:to>
      <xdr:col>22</xdr:col>
      <xdr:colOff>165100</xdr:colOff>
      <xdr:row>17</xdr:row>
      <xdr:rowOff>83274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3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93451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1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85077</xdr:rowOff>
    </xdr:from>
    <xdr:to>
      <xdr:col>19</xdr:col>
      <xdr:colOff>38100</xdr:colOff>
      <xdr:row>17</xdr:row>
      <xdr:rowOff>15227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5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25404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4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69723</xdr:rowOff>
    </xdr:from>
    <xdr:to>
      <xdr:col>15</xdr:col>
      <xdr:colOff>101600</xdr:colOff>
      <xdr:row>16</xdr:row>
      <xdr:rowOff>171323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6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159957</xdr:rowOff>
    </xdr:from>
    <xdr:to>
      <xdr:col>29</xdr:col>
      <xdr:colOff>127000</xdr:colOff>
      <xdr:row>34</xdr:row>
      <xdr:rowOff>222288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427407"/>
          <a:ext cx="647700" cy="62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197790</xdr:rowOff>
    </xdr:from>
    <xdr:to>
      <xdr:col>26</xdr:col>
      <xdr:colOff>50800</xdr:colOff>
      <xdr:row>34</xdr:row>
      <xdr:rowOff>222288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465240"/>
          <a:ext cx="698500" cy="24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166891</xdr:rowOff>
    </xdr:from>
    <xdr:to>
      <xdr:col>22</xdr:col>
      <xdr:colOff>114300</xdr:colOff>
      <xdr:row>34</xdr:row>
      <xdr:rowOff>197790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434341"/>
          <a:ext cx="698500" cy="30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79489</xdr:rowOff>
    </xdr:from>
    <xdr:to>
      <xdr:col>18</xdr:col>
      <xdr:colOff>177800</xdr:colOff>
      <xdr:row>34</xdr:row>
      <xdr:rowOff>166891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346939"/>
          <a:ext cx="698500" cy="87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109157</xdr:rowOff>
    </xdr:from>
    <xdr:to>
      <xdr:col>29</xdr:col>
      <xdr:colOff>177800</xdr:colOff>
      <xdr:row>34</xdr:row>
      <xdr:rowOff>210757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76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297134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2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171488</xdr:rowOff>
    </xdr:from>
    <xdr:to>
      <xdr:col>26</xdr:col>
      <xdr:colOff>101600</xdr:colOff>
      <xdr:row>34</xdr:row>
      <xdr:rowOff>273088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38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283265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07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146990</xdr:rowOff>
    </xdr:from>
    <xdr:to>
      <xdr:col>22</xdr:col>
      <xdr:colOff>165100</xdr:colOff>
      <xdr:row>34</xdr:row>
      <xdr:rowOff>248589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1444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258767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1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116091</xdr:rowOff>
    </xdr:from>
    <xdr:to>
      <xdr:col>19</xdr:col>
      <xdr:colOff>38100</xdr:colOff>
      <xdr:row>34</xdr:row>
      <xdr:rowOff>217691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383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227868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5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28689</xdr:rowOff>
    </xdr:from>
    <xdr:to>
      <xdr:col>15</xdr:col>
      <xdr:colOff>101600</xdr:colOff>
      <xdr:row>34</xdr:row>
      <xdr:rowOff>130289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296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140466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06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359,654
355,803
208.85
166,962,820
165,044,024
1,556,419
82,880,989
186,829,364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3814</xdr:rowOff>
    </xdr:from>
    <xdr:to>
      <xdr:col>24</xdr:col>
      <xdr:colOff>63500</xdr:colOff>
      <xdr:row>34</xdr:row>
      <xdr:rowOff>72492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33114"/>
          <a:ext cx="838200" cy="6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46986</xdr:rowOff>
    </xdr:from>
    <xdr:to>
      <xdr:col>19</xdr:col>
      <xdr:colOff>177800</xdr:colOff>
      <xdr:row>34</xdr:row>
      <xdr:rowOff>72492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76286"/>
          <a:ext cx="8890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46986</xdr:rowOff>
    </xdr:from>
    <xdr:to>
      <xdr:col>15</xdr:col>
      <xdr:colOff>50800</xdr:colOff>
      <xdr:row>34</xdr:row>
      <xdr:rowOff>48521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76286"/>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48521</xdr:rowOff>
    </xdr:from>
    <xdr:to>
      <xdr:col>10</xdr:col>
      <xdr:colOff>114300</xdr:colOff>
      <xdr:row>34</xdr:row>
      <xdr:rowOff>71806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77821"/>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124464</xdr:rowOff>
    </xdr:from>
    <xdr:to>
      <xdr:col>24</xdr:col>
      <xdr:colOff>114300</xdr:colOff>
      <xdr:row>34</xdr:row>
      <xdr:rowOff>54614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147341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3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21692</xdr:rowOff>
    </xdr:from>
    <xdr:to>
      <xdr:col>20</xdr:col>
      <xdr:colOff>38100</xdr:colOff>
      <xdr:row>34</xdr:row>
      <xdr:rowOff>123292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5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139819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2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167636</xdr:rowOff>
    </xdr:from>
    <xdr:to>
      <xdr:col>15</xdr:col>
      <xdr:colOff>101600</xdr:colOff>
      <xdr:row>34</xdr:row>
      <xdr:rowOff>97786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114313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0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169171</xdr:rowOff>
    </xdr:from>
    <xdr:to>
      <xdr:col>10</xdr:col>
      <xdr:colOff>165100</xdr:colOff>
      <xdr:row>34</xdr:row>
      <xdr:rowOff>99321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115848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0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21006</xdr:rowOff>
    </xdr:from>
    <xdr:to>
      <xdr:col>6</xdr:col>
      <xdr:colOff>38100</xdr:colOff>
      <xdr:row>34</xdr:row>
      <xdr:rowOff>122606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5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139133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19456</xdr:rowOff>
    </xdr:from>
    <xdr:to>
      <xdr:col>24</xdr:col>
      <xdr:colOff>62865</xdr:colOff>
      <xdr:row>57</xdr:row>
      <xdr:rowOff>65794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934856"/>
          <a:ext cx="1270" cy="903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69621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4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65794</xdr:rowOff>
    </xdr:from>
    <xdr:to>
      <xdr:col>24</xdr:col>
      <xdr:colOff>152400</xdr:colOff>
      <xdr:row>57</xdr:row>
      <xdr:rowOff>65794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3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137583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71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19456</xdr:rowOff>
    </xdr:from>
    <xdr:to>
      <xdr:col>24</xdr:col>
      <xdr:colOff>152400</xdr:colOff>
      <xdr:row>52</xdr:row>
      <xdr:rowOff>19456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934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54752</xdr:rowOff>
    </xdr:from>
    <xdr:to>
      <xdr:col>24</xdr:col>
      <xdr:colOff>63500</xdr:colOff>
      <xdr:row>58</xdr:row>
      <xdr:rowOff>8712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7402"/>
          <a:ext cx="838200" cy="12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28544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86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5667</xdr:rowOff>
    </xdr:from>
    <xdr:to>
      <xdr:col>24</xdr:col>
      <xdr:colOff>114300</xdr:colOff>
      <xdr:row>55</xdr:row>
      <xdr:rowOff>107267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3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8712</xdr:rowOff>
    </xdr:from>
    <xdr:to>
      <xdr:col>19</xdr:col>
      <xdr:colOff>177800</xdr:colOff>
      <xdr:row>58</xdr:row>
      <xdr:rowOff>75052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2812"/>
          <a:ext cx="889000" cy="6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103347</xdr:rowOff>
    </xdr:from>
    <xdr:to>
      <xdr:col>20</xdr:col>
      <xdr:colOff>38100</xdr:colOff>
      <xdr:row>56</xdr:row>
      <xdr:rowOff>33497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3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50024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75052</xdr:rowOff>
    </xdr:from>
    <xdr:to>
      <xdr:col>15</xdr:col>
      <xdr:colOff>50800</xdr:colOff>
      <xdr:row>58</xdr:row>
      <xdr:rowOff>153005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19152"/>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95072</xdr:rowOff>
    </xdr:from>
    <xdr:to>
      <xdr:col>15</xdr:col>
      <xdr:colOff>101600</xdr:colOff>
      <xdr:row>57</xdr:row>
      <xdr:rowOff>25222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41749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153005</xdr:rowOff>
    </xdr:from>
    <xdr:to>
      <xdr:col>10</xdr:col>
      <xdr:colOff>114300</xdr:colOff>
      <xdr:row>59</xdr:row>
      <xdr:rowOff>23709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97105"/>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166304</xdr:rowOff>
    </xdr:from>
    <xdr:to>
      <xdr:col>10</xdr:col>
      <xdr:colOff>165100</xdr:colOff>
      <xdr:row>57</xdr:row>
      <xdr:rowOff>96454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112981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44255</xdr:rowOff>
    </xdr:from>
    <xdr:to>
      <xdr:col>6</xdr:col>
      <xdr:colOff>38100</xdr:colOff>
      <xdr:row>57</xdr:row>
      <xdr:rowOff>145855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162382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3952</xdr:rowOff>
    </xdr:from>
    <xdr:to>
      <xdr:col>24</xdr:col>
      <xdr:colOff>114300</xdr:colOff>
      <xdr:row>57</xdr:row>
      <xdr:rowOff>105552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90329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129362</xdr:rowOff>
    </xdr:from>
    <xdr:to>
      <xdr:col>20</xdr:col>
      <xdr:colOff>38100</xdr:colOff>
      <xdr:row>58</xdr:row>
      <xdr:rowOff>59512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50639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9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24252</xdr:rowOff>
    </xdr:from>
    <xdr:to>
      <xdr:col>15</xdr:col>
      <xdr:colOff>101600</xdr:colOff>
      <xdr:row>58</xdr:row>
      <xdr:rowOff>125852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116979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6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102205</xdr:rowOff>
    </xdr:from>
    <xdr:to>
      <xdr:col>10</xdr:col>
      <xdr:colOff>165100</xdr:colOff>
      <xdr:row>59</xdr:row>
      <xdr:rowOff>32355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23482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3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144359</xdr:rowOff>
    </xdr:from>
    <xdr:to>
      <xdr:col>6</xdr:col>
      <xdr:colOff>38100</xdr:colOff>
      <xdr:row>59</xdr:row>
      <xdr:rowOff>74509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65636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107068</xdr:rowOff>
    </xdr:from>
    <xdr:to>
      <xdr:col>24</xdr:col>
      <xdr:colOff>63500</xdr:colOff>
      <xdr:row>76</xdr:row>
      <xdr:rowOff>119469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137268"/>
          <a:ext cx="8382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107068</xdr:rowOff>
    </xdr:from>
    <xdr:to>
      <xdr:col>19</xdr:col>
      <xdr:colOff>177800</xdr:colOff>
      <xdr:row>76</xdr:row>
      <xdr:rowOff>134499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3726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120669</xdr:rowOff>
    </xdr:from>
    <xdr:to>
      <xdr:col>15</xdr:col>
      <xdr:colOff>50800</xdr:colOff>
      <xdr:row>76</xdr:row>
      <xdr:rowOff>134499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150869"/>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99124</xdr:rowOff>
    </xdr:from>
    <xdr:to>
      <xdr:col>10</xdr:col>
      <xdr:colOff>114300</xdr:colOff>
      <xdr:row>76</xdr:row>
      <xdr:rowOff>120669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29324"/>
          <a:ext cx="889000" cy="2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2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68669</xdr:rowOff>
    </xdr:from>
    <xdr:to>
      <xdr:col>24</xdr:col>
      <xdr:colOff>114300</xdr:colOff>
      <xdr:row>76</xdr:row>
      <xdr:rowOff>170269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47096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56268</xdr:rowOff>
    </xdr:from>
    <xdr:to>
      <xdr:col>20</xdr:col>
      <xdr:colOff>38100</xdr:colOff>
      <xdr:row>76</xdr:row>
      <xdr:rowOff>157868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148995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17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83699</xdr:rowOff>
    </xdr:from>
    <xdr:to>
      <xdr:col>15</xdr:col>
      <xdr:colOff>101600</xdr:colOff>
      <xdr:row>77</xdr:row>
      <xdr:rowOff>13849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4976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0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69869</xdr:rowOff>
    </xdr:from>
    <xdr:to>
      <xdr:col>10</xdr:col>
      <xdr:colOff>165100</xdr:colOff>
      <xdr:row>77</xdr:row>
      <xdr:rowOff>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16546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8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48324</xdr:rowOff>
    </xdr:from>
    <xdr:to>
      <xdr:col>6</xdr:col>
      <xdr:colOff>38100</xdr:colOff>
      <xdr:row>76</xdr:row>
      <xdr:rowOff>149924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166450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85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41990</xdr:rowOff>
    </xdr:from>
    <xdr:to>
      <xdr:col>24</xdr:col>
      <xdr:colOff>63500</xdr:colOff>
      <xdr:row>95</xdr:row>
      <xdr:rowOff>86632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29740"/>
          <a:ext cx="838200" cy="4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86632</xdr:rowOff>
    </xdr:from>
    <xdr:to>
      <xdr:col>19</xdr:col>
      <xdr:colOff>177800</xdr:colOff>
      <xdr:row>96</xdr:row>
      <xdr:rowOff>164085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74382"/>
          <a:ext cx="889000" cy="24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164085</xdr:rowOff>
    </xdr:from>
    <xdr:to>
      <xdr:col>15</xdr:col>
      <xdr:colOff>50800</xdr:colOff>
      <xdr:row>97</xdr:row>
      <xdr:rowOff>41543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23285"/>
          <a:ext cx="889000" cy="4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7216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41543</xdr:rowOff>
    </xdr:from>
    <xdr:to>
      <xdr:col>10</xdr:col>
      <xdr:colOff>114300</xdr:colOff>
      <xdr:row>97</xdr:row>
      <xdr:rowOff>105780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72193"/>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53176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107179</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90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162640</xdr:rowOff>
    </xdr:from>
    <xdr:to>
      <xdr:col>24</xdr:col>
      <xdr:colOff>114300</xdr:colOff>
      <xdr:row>95</xdr:row>
      <xdr:rowOff>92790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14067</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3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35832</xdr:rowOff>
    </xdr:from>
    <xdr:to>
      <xdr:col>20</xdr:col>
      <xdr:colOff>38100</xdr:colOff>
      <xdr:row>95</xdr:row>
      <xdr:rowOff>137432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153959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09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113285</xdr:rowOff>
    </xdr:from>
    <xdr:to>
      <xdr:col>15</xdr:col>
      <xdr:colOff>101600</xdr:colOff>
      <xdr:row>97</xdr:row>
      <xdr:rowOff>43435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59962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34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162193</xdr:rowOff>
    </xdr:from>
    <xdr:to>
      <xdr:col>10</xdr:col>
      <xdr:colOff>165100</xdr:colOff>
      <xdr:row>97</xdr:row>
      <xdr:rowOff>92343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108870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39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54980</xdr:rowOff>
    </xdr:from>
    <xdr:to>
      <xdr:col>6</xdr:col>
      <xdr:colOff>38100</xdr:colOff>
      <xdr:row>97</xdr:row>
      <xdr:rowOff>156580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1657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46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44514</xdr:rowOff>
    </xdr:from>
    <xdr:to>
      <xdr:col>55</xdr:col>
      <xdr:colOff>0</xdr:colOff>
      <xdr:row>38</xdr:row>
      <xdr:rowOff>162522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59614"/>
          <a:ext cx="838200" cy="1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82334</xdr:rowOff>
    </xdr:from>
    <xdr:to>
      <xdr:col>50</xdr:col>
      <xdr:colOff>114300</xdr:colOff>
      <xdr:row>38</xdr:row>
      <xdr:rowOff>162522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397284"/>
          <a:ext cx="889000" cy="128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82334</xdr:rowOff>
    </xdr:from>
    <xdr:to>
      <xdr:col>45</xdr:col>
      <xdr:colOff>177800</xdr:colOff>
      <xdr:row>39</xdr:row>
      <xdr:rowOff>17831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397284"/>
          <a:ext cx="889000" cy="130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13653</xdr:rowOff>
    </xdr:from>
    <xdr:to>
      <xdr:col>41</xdr:col>
      <xdr:colOff>50800</xdr:colOff>
      <xdr:row>39</xdr:row>
      <xdr:rowOff>17831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700203"/>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165164</xdr:rowOff>
    </xdr:from>
    <xdr:to>
      <xdr:col>55</xdr:col>
      <xdr:colOff>50800</xdr:colOff>
      <xdr:row>38</xdr:row>
      <xdr:rowOff>95314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16591</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111722</xdr:rowOff>
    </xdr:from>
    <xdr:to>
      <xdr:col>50</xdr:col>
      <xdr:colOff>165100</xdr:colOff>
      <xdr:row>39</xdr:row>
      <xdr:rowOff>41872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32999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7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31534</xdr:rowOff>
    </xdr:from>
    <xdr:to>
      <xdr:col>46</xdr:col>
      <xdr:colOff>38100</xdr:colOff>
      <xdr:row>31</xdr:row>
      <xdr:rowOff>133134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34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124261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43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138481</xdr:rowOff>
    </xdr:from>
    <xdr:to>
      <xdr:col>41</xdr:col>
      <xdr:colOff>101600</xdr:colOff>
      <xdr:row>39</xdr:row>
      <xdr:rowOff>68631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85158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134303</xdr:rowOff>
    </xdr:from>
    <xdr:to>
      <xdr:col>36</xdr:col>
      <xdr:colOff>165100</xdr:colOff>
      <xdr:row>39</xdr:row>
      <xdr:rowOff>64453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80980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2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95678</xdr:rowOff>
    </xdr:from>
    <xdr:to>
      <xdr:col>55</xdr:col>
      <xdr:colOff>0</xdr:colOff>
      <xdr:row>58</xdr:row>
      <xdr:rowOff>171214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96878"/>
          <a:ext cx="838200" cy="41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95678</xdr:rowOff>
    </xdr:from>
    <xdr:to>
      <xdr:col>50</xdr:col>
      <xdr:colOff>114300</xdr:colOff>
      <xdr:row>56</xdr:row>
      <xdr:rowOff>127519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96878"/>
          <a:ext cx="8890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98062</xdr:rowOff>
    </xdr:from>
    <xdr:to>
      <xdr:col>45</xdr:col>
      <xdr:colOff>177800</xdr:colOff>
      <xdr:row>56</xdr:row>
      <xdr:rowOff>127519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356362"/>
          <a:ext cx="889000" cy="3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98062</xdr:rowOff>
    </xdr:from>
    <xdr:to>
      <xdr:col>41</xdr:col>
      <xdr:colOff>50800</xdr:colOff>
      <xdr:row>56</xdr:row>
      <xdr:rowOff>149530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356362"/>
          <a:ext cx="889000" cy="39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120414</xdr:rowOff>
    </xdr:from>
    <xdr:to>
      <xdr:col>55</xdr:col>
      <xdr:colOff>50800</xdr:colOff>
      <xdr:row>59</xdr:row>
      <xdr:rowOff>50564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6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98841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1004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44878</xdr:rowOff>
    </xdr:from>
    <xdr:to>
      <xdr:col>50</xdr:col>
      <xdr:colOff>165100</xdr:colOff>
      <xdr:row>56</xdr:row>
      <xdr:rowOff>146478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4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163005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76719</xdr:rowOff>
    </xdr:from>
    <xdr:to>
      <xdr:col>46</xdr:col>
      <xdr:colOff>38100</xdr:colOff>
      <xdr:row>57</xdr:row>
      <xdr:rowOff>6869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169446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7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47262</xdr:rowOff>
    </xdr:from>
    <xdr:to>
      <xdr:col>41</xdr:col>
      <xdr:colOff>101600</xdr:colOff>
      <xdr:row>54</xdr:row>
      <xdr:rowOff>148862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165389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0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98730</xdr:rowOff>
    </xdr:from>
    <xdr:to>
      <xdr:col>36</xdr:col>
      <xdr:colOff>165100</xdr:colOff>
      <xdr:row>57</xdr:row>
      <xdr:rowOff>28880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45407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7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95534</xdr:rowOff>
    </xdr:from>
    <xdr:to>
      <xdr:col>55</xdr:col>
      <xdr:colOff>0</xdr:colOff>
      <xdr:row>78</xdr:row>
      <xdr:rowOff>21947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782834"/>
          <a:ext cx="838200" cy="6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95534</xdr:rowOff>
    </xdr:from>
    <xdr:to>
      <xdr:col>50</xdr:col>
      <xdr:colOff>114300</xdr:colOff>
      <xdr:row>78</xdr:row>
      <xdr:rowOff>39390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782834"/>
          <a:ext cx="889000" cy="62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135792</xdr:rowOff>
    </xdr:from>
    <xdr:to>
      <xdr:col>45</xdr:col>
      <xdr:colOff>177800</xdr:colOff>
      <xdr:row>78</xdr:row>
      <xdr:rowOff>39390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165992"/>
          <a:ext cx="889000" cy="2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135792</xdr:rowOff>
    </xdr:from>
    <xdr:to>
      <xdr:col>41</xdr:col>
      <xdr:colOff>50800</xdr:colOff>
      <xdr:row>77</xdr:row>
      <xdr:rowOff>105913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165992"/>
          <a:ext cx="889000" cy="14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64310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142597</xdr:rowOff>
    </xdr:from>
    <xdr:to>
      <xdr:col>55</xdr:col>
      <xdr:colOff>50800</xdr:colOff>
      <xdr:row>78</xdr:row>
      <xdr:rowOff>72747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57524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5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44734</xdr:rowOff>
    </xdr:from>
    <xdr:to>
      <xdr:col>50</xdr:col>
      <xdr:colOff>165100</xdr:colOff>
      <xdr:row>74</xdr:row>
      <xdr:rowOff>146334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7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162861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5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160040</xdr:rowOff>
    </xdr:from>
    <xdr:to>
      <xdr:col>46</xdr:col>
      <xdr:colOff>38100</xdr:colOff>
      <xdr:row>78</xdr:row>
      <xdr:rowOff>90190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81317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5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84992</xdr:rowOff>
    </xdr:from>
    <xdr:to>
      <xdr:col>41</xdr:col>
      <xdr:colOff>101600</xdr:colOff>
      <xdr:row>77</xdr:row>
      <xdr:rowOff>15142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31668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9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55113</xdr:rowOff>
    </xdr:from>
    <xdr:to>
      <xdr:col>36</xdr:col>
      <xdr:colOff>165100</xdr:colOff>
      <xdr:row>77</xdr:row>
      <xdr:rowOff>156713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5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147840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34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141643</xdr:rowOff>
    </xdr:from>
    <xdr:to>
      <xdr:col>55</xdr:col>
      <xdr:colOff>0</xdr:colOff>
      <xdr:row>97</xdr:row>
      <xdr:rowOff>10175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600843"/>
          <a:ext cx="8382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72811</xdr:rowOff>
    </xdr:from>
    <xdr:to>
      <xdr:col>50</xdr:col>
      <xdr:colOff>114300</xdr:colOff>
      <xdr:row>96</xdr:row>
      <xdr:rowOff>141643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360561"/>
          <a:ext cx="889000" cy="24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98597</xdr:rowOff>
    </xdr:from>
    <xdr:to>
      <xdr:col>45</xdr:col>
      <xdr:colOff>177800</xdr:colOff>
      <xdr:row>95</xdr:row>
      <xdr:rowOff>72811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214897"/>
          <a:ext cx="889000" cy="14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98597</xdr:rowOff>
    </xdr:from>
    <xdr:to>
      <xdr:col>41</xdr:col>
      <xdr:colOff>50800</xdr:colOff>
      <xdr:row>95</xdr:row>
      <xdr:rowOff>153211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214897"/>
          <a:ext cx="889000" cy="22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130825</xdr:rowOff>
    </xdr:from>
    <xdr:to>
      <xdr:col>55</xdr:col>
      <xdr:colOff>50800</xdr:colOff>
      <xdr:row>97</xdr:row>
      <xdr:rowOff>60975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9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109252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6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90843</xdr:rowOff>
    </xdr:from>
    <xdr:to>
      <xdr:col>50</xdr:col>
      <xdr:colOff>165100</xdr:colOff>
      <xdr:row>97</xdr:row>
      <xdr:rowOff>20993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22011</xdr:rowOff>
    </xdr:from>
    <xdr:to>
      <xdr:col>46</xdr:col>
      <xdr:colOff>38100</xdr:colOff>
      <xdr:row>95</xdr:row>
      <xdr:rowOff>123611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114738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40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47797</xdr:rowOff>
    </xdr:from>
    <xdr:to>
      <xdr:col>41</xdr:col>
      <xdr:colOff>101600</xdr:colOff>
      <xdr:row>94</xdr:row>
      <xdr:rowOff>149397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1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165924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93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102411</xdr:rowOff>
    </xdr:from>
    <xdr:to>
      <xdr:col>36</xdr:col>
      <xdr:colOff>165100</xdr:colOff>
      <xdr:row>96</xdr:row>
      <xdr:rowOff>32561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39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23688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8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78740</xdr:rowOff>
    </xdr:from>
    <xdr:to>
      <xdr:col>85</xdr:col>
      <xdr:colOff>127000</xdr:colOff>
      <xdr:row>38</xdr:row>
      <xdr:rowOff>129794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593840"/>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78740</xdr:rowOff>
    </xdr:from>
    <xdr:to>
      <xdr:col>81</xdr:col>
      <xdr:colOff>50800</xdr:colOff>
      <xdr:row>39</xdr:row>
      <xdr:rowOff>10160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5938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128143</xdr:rowOff>
    </xdr:from>
    <xdr:to>
      <xdr:col>76</xdr:col>
      <xdr:colOff>114300</xdr:colOff>
      <xdr:row>39</xdr:row>
      <xdr:rowOff>10160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471793"/>
          <a:ext cx="889000" cy="2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128143</xdr:rowOff>
    </xdr:from>
    <xdr:to>
      <xdr:col>71</xdr:col>
      <xdr:colOff>177800</xdr:colOff>
      <xdr:row>38</xdr:row>
      <xdr:rowOff>58420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471793"/>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78994</xdr:rowOff>
    </xdr:from>
    <xdr:to>
      <xdr:col>85</xdr:col>
      <xdr:colOff>177800</xdr:colOff>
      <xdr:row>39</xdr:row>
      <xdr:rowOff>9144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45483</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27940</xdr:rowOff>
    </xdr:from>
    <xdr:to>
      <xdr:col>81</xdr:col>
      <xdr:colOff>101600</xdr:colOff>
      <xdr:row>38</xdr:row>
      <xdr:rowOff>129540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120667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130810</xdr:rowOff>
    </xdr:from>
    <xdr:to>
      <xdr:col>76</xdr:col>
      <xdr:colOff>165100</xdr:colOff>
      <xdr:row>39</xdr:row>
      <xdr:rowOff>60960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52087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3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77343</xdr:rowOff>
    </xdr:from>
    <xdr:to>
      <xdr:col>72</xdr:col>
      <xdr:colOff>38100</xdr:colOff>
      <xdr:row>38</xdr:row>
      <xdr:rowOff>7493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4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170070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5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7620</xdr:rowOff>
    </xdr:from>
    <xdr:to>
      <xdr:col>67</xdr:col>
      <xdr:colOff>101600</xdr:colOff>
      <xdr:row>38</xdr:row>
      <xdr:rowOff>109220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100347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61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138884</xdr:rowOff>
    </xdr:from>
    <xdr:to>
      <xdr:col>85</xdr:col>
      <xdr:colOff>127000</xdr:colOff>
      <xdr:row>73</xdr:row>
      <xdr:rowOff>11945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483284"/>
          <a:ext cx="838200" cy="4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11945</xdr:rowOff>
    </xdr:from>
    <xdr:to>
      <xdr:col>81</xdr:col>
      <xdr:colOff>50800</xdr:colOff>
      <xdr:row>73</xdr:row>
      <xdr:rowOff>68900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527795"/>
          <a:ext cx="889000" cy="5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68573</xdr:rowOff>
    </xdr:from>
    <xdr:to>
      <xdr:col>76</xdr:col>
      <xdr:colOff>114300</xdr:colOff>
      <xdr:row>73</xdr:row>
      <xdr:rowOff>68900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58442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25269</xdr:rowOff>
    </xdr:from>
    <xdr:to>
      <xdr:col>71</xdr:col>
      <xdr:colOff>177800</xdr:colOff>
      <xdr:row>73</xdr:row>
      <xdr:rowOff>68573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541119"/>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88084</xdr:rowOff>
    </xdr:from>
    <xdr:to>
      <xdr:col>85</xdr:col>
      <xdr:colOff>177800</xdr:colOff>
      <xdr:row>73</xdr:row>
      <xdr:rowOff>18234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4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110961</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28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132595</xdr:rowOff>
    </xdr:from>
    <xdr:to>
      <xdr:col>81</xdr:col>
      <xdr:colOff>101600</xdr:colOff>
      <xdr:row>73</xdr:row>
      <xdr:rowOff>62745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4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79272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2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18100</xdr:rowOff>
    </xdr:from>
    <xdr:to>
      <xdr:col>76</xdr:col>
      <xdr:colOff>165100</xdr:colOff>
      <xdr:row>73</xdr:row>
      <xdr:rowOff>119700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5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136227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30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17773</xdr:rowOff>
    </xdr:from>
    <xdr:to>
      <xdr:col>72</xdr:col>
      <xdr:colOff>38100</xdr:colOff>
      <xdr:row>73</xdr:row>
      <xdr:rowOff>119373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5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135900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30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145919</xdr:rowOff>
    </xdr:from>
    <xdr:to>
      <xdr:col>67</xdr:col>
      <xdr:colOff>101600</xdr:colOff>
      <xdr:row>73</xdr:row>
      <xdr:rowOff>76069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49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92596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26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82893</xdr:rowOff>
    </xdr:from>
    <xdr:to>
      <xdr:col>85</xdr:col>
      <xdr:colOff>127000</xdr:colOff>
      <xdr:row>97</xdr:row>
      <xdr:rowOff>54683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542093"/>
          <a:ext cx="838200" cy="14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82893</xdr:rowOff>
    </xdr:from>
    <xdr:to>
      <xdr:col>81</xdr:col>
      <xdr:colOff>50800</xdr:colOff>
      <xdr:row>98</xdr:row>
      <xdr:rowOff>60993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542093"/>
          <a:ext cx="889000" cy="32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60993</xdr:rowOff>
    </xdr:from>
    <xdr:to>
      <xdr:col>76</xdr:col>
      <xdr:colOff>114300</xdr:colOff>
      <xdr:row>98</xdr:row>
      <xdr:rowOff>87830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63093"/>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87830</xdr:rowOff>
    </xdr:from>
    <xdr:to>
      <xdr:col>71</xdr:col>
      <xdr:colOff>177800</xdr:colOff>
      <xdr:row>98</xdr:row>
      <xdr:rowOff>94208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89930"/>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3883</xdr:rowOff>
    </xdr:from>
    <xdr:to>
      <xdr:col>85</xdr:col>
      <xdr:colOff>177800</xdr:colOff>
      <xdr:row>97</xdr:row>
      <xdr:rowOff>105483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153760</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1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32093</xdr:rowOff>
    </xdr:from>
    <xdr:to>
      <xdr:col>81</xdr:col>
      <xdr:colOff>101600</xdr:colOff>
      <xdr:row>96</xdr:row>
      <xdr:rowOff>133693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4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150220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2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10193</xdr:rowOff>
    </xdr:from>
    <xdr:to>
      <xdr:col>76</xdr:col>
      <xdr:colOff>165100</xdr:colOff>
      <xdr:row>98</xdr:row>
      <xdr:rowOff>111793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102920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90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37030</xdr:rowOff>
    </xdr:from>
    <xdr:to>
      <xdr:col>72</xdr:col>
      <xdr:colOff>38100</xdr:colOff>
      <xdr:row>98</xdr:row>
      <xdr:rowOff>138630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129757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9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43408</xdr:rowOff>
    </xdr:from>
    <xdr:to>
      <xdr:col>67</xdr:col>
      <xdr:colOff>101600</xdr:colOff>
      <xdr:row>98</xdr:row>
      <xdr:rowOff>145008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136135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36830</xdr:rowOff>
    </xdr:from>
    <xdr:to>
      <xdr:col>116</xdr:col>
      <xdr:colOff>63500</xdr:colOff>
      <xdr:row>37</xdr:row>
      <xdr:rowOff>67882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380480"/>
          <a:ext cx="8382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67882</xdr:rowOff>
    </xdr:from>
    <xdr:to>
      <xdr:col>111</xdr:col>
      <xdr:colOff>177800</xdr:colOff>
      <xdr:row>38</xdr:row>
      <xdr:rowOff>96456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411532"/>
          <a:ext cx="889000" cy="20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48831</xdr:rowOff>
    </xdr:from>
    <xdr:to>
      <xdr:col>107</xdr:col>
      <xdr:colOff>50800</xdr:colOff>
      <xdr:row>38</xdr:row>
      <xdr:rowOff>96456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56393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15875</xdr:rowOff>
    </xdr:from>
    <xdr:to>
      <xdr:col>102</xdr:col>
      <xdr:colOff>114300</xdr:colOff>
      <xdr:row>38</xdr:row>
      <xdr:rowOff>48831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359525"/>
          <a:ext cx="889000" cy="20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157480</xdr:rowOff>
    </xdr:from>
    <xdr:to>
      <xdr:col>116</xdr:col>
      <xdr:colOff>114300</xdr:colOff>
      <xdr:row>37</xdr:row>
      <xdr:rowOff>87630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135907</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17082</xdr:rowOff>
    </xdr:from>
    <xdr:to>
      <xdr:col>112</xdr:col>
      <xdr:colOff>38100</xdr:colOff>
      <xdr:row>37</xdr:row>
      <xdr:rowOff>118682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36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109809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45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45656</xdr:rowOff>
    </xdr:from>
    <xdr:to>
      <xdr:col>107</xdr:col>
      <xdr:colOff>101600</xdr:colOff>
      <xdr:row>38</xdr:row>
      <xdr:rowOff>147256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6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138383</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653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169481</xdr:rowOff>
    </xdr:from>
    <xdr:to>
      <xdr:col>102</xdr:col>
      <xdr:colOff>165100</xdr:colOff>
      <xdr:row>38</xdr:row>
      <xdr:rowOff>99631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5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90758</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605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136525</xdr:rowOff>
    </xdr:from>
    <xdr:to>
      <xdr:col>98</xdr:col>
      <xdr:colOff>38100</xdr:colOff>
      <xdr:row>37</xdr:row>
      <xdr:rowOff>66675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57802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2578</xdr:rowOff>
    </xdr:from>
    <xdr:to>
      <xdr:col>116</xdr:col>
      <xdr:colOff>63500</xdr:colOff>
      <xdr:row>59</xdr:row>
      <xdr:rowOff>4979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18128"/>
          <a:ext cx="8382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3054</xdr:rowOff>
    </xdr:from>
    <xdr:to>
      <xdr:col>111</xdr:col>
      <xdr:colOff>177800</xdr:colOff>
      <xdr:row>59</xdr:row>
      <xdr:rowOff>4979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18604"/>
          <a:ext cx="8890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168504</xdr:rowOff>
    </xdr:from>
    <xdr:to>
      <xdr:col>107</xdr:col>
      <xdr:colOff>50800</xdr:colOff>
      <xdr:row>59</xdr:row>
      <xdr:rowOff>3054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12604"/>
          <a:ext cx="8890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164884</xdr:rowOff>
    </xdr:from>
    <xdr:to>
      <xdr:col>102</xdr:col>
      <xdr:colOff>114300</xdr:colOff>
      <xdr:row>58</xdr:row>
      <xdr:rowOff>168504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08984"/>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123228</xdr:rowOff>
    </xdr:from>
    <xdr:to>
      <xdr:col>116</xdr:col>
      <xdr:colOff>114300</xdr:colOff>
      <xdr:row>59</xdr:row>
      <xdr:rowOff>53378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38155</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125629</xdr:rowOff>
    </xdr:from>
    <xdr:to>
      <xdr:col>112</xdr:col>
      <xdr:colOff>38100</xdr:colOff>
      <xdr:row>59</xdr:row>
      <xdr:rowOff>55779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46906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6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123704</xdr:rowOff>
    </xdr:from>
    <xdr:to>
      <xdr:col>107</xdr:col>
      <xdr:colOff>101600</xdr:colOff>
      <xdr:row>59</xdr:row>
      <xdr:rowOff>53854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44981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117704</xdr:rowOff>
    </xdr:from>
    <xdr:to>
      <xdr:col>102</xdr:col>
      <xdr:colOff>165100</xdr:colOff>
      <xdr:row>59</xdr:row>
      <xdr:rowOff>47854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38981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114084</xdr:rowOff>
    </xdr:from>
    <xdr:to>
      <xdr:col>98</xdr:col>
      <xdr:colOff>38100</xdr:colOff>
      <xdr:row>59</xdr:row>
      <xdr:rowOff>44234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5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35361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123851</xdr:rowOff>
    </xdr:from>
    <xdr:to>
      <xdr:col>116</xdr:col>
      <xdr:colOff>63500</xdr:colOff>
      <xdr:row>74</xdr:row>
      <xdr:rowOff>1854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639701"/>
          <a:ext cx="8382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1854</xdr:rowOff>
    </xdr:from>
    <xdr:to>
      <xdr:col>111</xdr:col>
      <xdr:colOff>177800</xdr:colOff>
      <xdr:row>74</xdr:row>
      <xdr:rowOff>18999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68915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18999</xdr:rowOff>
    </xdr:from>
    <xdr:to>
      <xdr:col>107</xdr:col>
      <xdr:colOff>50800</xdr:colOff>
      <xdr:row>74</xdr:row>
      <xdr:rowOff>72949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706299"/>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168313</xdr:rowOff>
    </xdr:from>
    <xdr:to>
      <xdr:col>102</xdr:col>
      <xdr:colOff>114300</xdr:colOff>
      <xdr:row>74</xdr:row>
      <xdr:rowOff>72949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684163"/>
          <a:ext cx="889000" cy="7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73051</xdr:rowOff>
    </xdr:from>
    <xdr:to>
      <xdr:col>116</xdr:col>
      <xdr:colOff>114300</xdr:colOff>
      <xdr:row>74</xdr:row>
      <xdr:rowOff>3201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58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95928</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4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122504</xdr:rowOff>
    </xdr:from>
    <xdr:to>
      <xdr:col>112</xdr:col>
      <xdr:colOff>38100</xdr:colOff>
      <xdr:row>74</xdr:row>
      <xdr:rowOff>52654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6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69181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41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139649</xdr:rowOff>
    </xdr:from>
    <xdr:to>
      <xdr:col>107</xdr:col>
      <xdr:colOff>101600</xdr:colOff>
      <xdr:row>74</xdr:row>
      <xdr:rowOff>69799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6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86326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4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22149</xdr:rowOff>
    </xdr:from>
    <xdr:to>
      <xdr:col>102</xdr:col>
      <xdr:colOff>165100</xdr:colOff>
      <xdr:row>74</xdr:row>
      <xdr:rowOff>123749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7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140276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48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117513</xdr:rowOff>
    </xdr:from>
    <xdr:to>
      <xdr:col>98</xdr:col>
      <xdr:colOff>38100</xdr:colOff>
      <xdr:row>74</xdr:row>
      <xdr:rowOff>47663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6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64190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40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類似団体平均と比較すると、主に人件費、公債費、繰出金において、住民一人あたりのコストが高い状況となっている。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人件費は、人口当たりの職員数が多いことが影響している。今後も、時間外勤務の削減をさらに進め、人件費の抑制に努める。</a:t>
          </a:r>
        </a:p>
        <a:p>
          <a:r>
            <a:rPr kumimoji="1" lang="ja-JP" altLang="en-US" sz="1300">
              <a:latin typeface="ＭＳ Ｐゴシック" panose="020B0600070205080204" pitchFamily="50" charset="-128"/>
              <a:ea typeface="ＭＳ Ｐゴシック" panose="020B0600070205080204" pitchFamily="50" charset="-128"/>
            </a:rPr>
            <a:t>公債費は、過去に多額の地方債を発行したこと及び近年、緊急性の高い事業に積極的に投資したことにより、類似団体平均と比較して高い状況が続いており、今後も増加する見込みである。</a:t>
          </a:r>
        </a:p>
        <a:p>
          <a:r>
            <a:rPr kumimoji="1" lang="ja-JP" altLang="en-US" sz="1300">
              <a:latin typeface="ＭＳ Ｐゴシック" panose="020B0600070205080204" pitchFamily="50" charset="-128"/>
              <a:ea typeface="ＭＳ Ｐゴシック" panose="020B0600070205080204" pitchFamily="50" charset="-128"/>
            </a:rPr>
            <a:t>繰出金は、類似団体より高齢化率が高いことにより、介護保険事業特別会計及び後期高齢者医療特別会計への繰出金が高くなっている。今後も高齢化が進展することが見込まれるため、給付の適正化、介護予防事業の推進、疾病予防の推進等により、負担額の縮減に努める。</a:t>
          </a:r>
        </a:p>
        <a:p>
          <a:r>
            <a:rPr kumimoji="1" lang="ja-JP" altLang="en-US" sz="1300">
              <a:latin typeface="ＭＳ Ｐゴシック" panose="020B0600070205080204" pitchFamily="50" charset="-128"/>
              <a:ea typeface="ＭＳ Ｐゴシック" panose="020B0600070205080204" pitchFamily="50" charset="-128"/>
            </a:rPr>
            <a:t>また、普通建設事業費は大型事業の整備費がピークを過ぎたことなどより、大幅な減少となり、類似団体平均を下回った。ただし、各施設の老朽化対策が喫緊の課題となっているため、公共施設総合管理計画及び各施設の個別施設計画に基づき、中長期的な視点から公共施設の更新、統廃合、長寿命化等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359,654
355,803
208.85
166,962,820
165,044,024
1,556,419
82,880,989
186,829,364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72644</xdr:rowOff>
    </xdr:from>
    <xdr:to>
      <xdr:col>24</xdr:col>
      <xdr:colOff>63500</xdr:colOff>
      <xdr:row>33</xdr:row>
      <xdr:rowOff>82550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30494"/>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82550</xdr:rowOff>
    </xdr:from>
    <xdr:to>
      <xdr:col>19</xdr:col>
      <xdr:colOff>177800</xdr:colOff>
      <xdr:row>33</xdr:row>
      <xdr:rowOff>86360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4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85598</xdr:rowOff>
    </xdr:from>
    <xdr:to>
      <xdr:col>15</xdr:col>
      <xdr:colOff>50800</xdr:colOff>
      <xdr:row>33</xdr:row>
      <xdr:rowOff>86360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4344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33020</xdr:rowOff>
    </xdr:from>
    <xdr:to>
      <xdr:col>10</xdr:col>
      <xdr:colOff>114300</xdr:colOff>
      <xdr:row>33</xdr:row>
      <xdr:rowOff>85598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908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21844</xdr:rowOff>
    </xdr:from>
    <xdr:to>
      <xdr:col>24</xdr:col>
      <xdr:colOff>114300</xdr:colOff>
      <xdr:row>33</xdr:row>
      <xdr:rowOff>123444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44721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31750</xdr:rowOff>
    </xdr:from>
    <xdr:to>
      <xdr:col>20</xdr:col>
      <xdr:colOff>38100</xdr:colOff>
      <xdr:row>33</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149877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35560</xdr:rowOff>
    </xdr:from>
    <xdr:to>
      <xdr:col>15</xdr:col>
      <xdr:colOff>101600</xdr:colOff>
      <xdr:row>33</xdr:row>
      <xdr:rowOff>137160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153687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6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34798</xdr:rowOff>
    </xdr:from>
    <xdr:to>
      <xdr:col>10</xdr:col>
      <xdr:colOff>165100</xdr:colOff>
      <xdr:row>33</xdr:row>
      <xdr:rowOff>136398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152925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6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153670</xdr:rowOff>
    </xdr:from>
    <xdr:to>
      <xdr:col>6</xdr:col>
      <xdr:colOff>38100</xdr:colOff>
      <xdr:row>33</xdr:row>
      <xdr:rowOff>83820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100347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43318</xdr:rowOff>
    </xdr:from>
    <xdr:to>
      <xdr:col>24</xdr:col>
      <xdr:colOff>63500</xdr:colOff>
      <xdr:row>56</xdr:row>
      <xdr:rowOff>142911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473068"/>
          <a:ext cx="838200" cy="27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160677</xdr:rowOff>
    </xdr:from>
    <xdr:to>
      <xdr:col>19</xdr:col>
      <xdr:colOff>177800</xdr:colOff>
      <xdr:row>55</xdr:row>
      <xdr:rowOff>43318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733177"/>
          <a:ext cx="889000" cy="7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160677</xdr:rowOff>
    </xdr:from>
    <xdr:to>
      <xdr:col>15</xdr:col>
      <xdr:colOff>50800</xdr:colOff>
      <xdr:row>57</xdr:row>
      <xdr:rowOff>66548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733177"/>
          <a:ext cx="889000" cy="110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66548</xdr:rowOff>
    </xdr:from>
    <xdr:to>
      <xdr:col>10</xdr:col>
      <xdr:colOff>114300</xdr:colOff>
      <xdr:row>57</xdr:row>
      <xdr:rowOff>126234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39198"/>
          <a:ext cx="889000" cy="5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92111</xdr:rowOff>
    </xdr:from>
    <xdr:to>
      <xdr:col>24</xdr:col>
      <xdr:colOff>114300</xdr:colOff>
      <xdr:row>57</xdr:row>
      <xdr:rowOff>22261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70538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7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163968</xdr:rowOff>
    </xdr:from>
    <xdr:to>
      <xdr:col>20</xdr:col>
      <xdr:colOff>38100</xdr:colOff>
      <xdr:row>55</xdr:row>
      <xdr:rowOff>94118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42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110645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1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109877</xdr:rowOff>
    </xdr:from>
    <xdr:to>
      <xdr:col>15</xdr:col>
      <xdr:colOff>101600</xdr:colOff>
      <xdr:row>51</xdr:row>
      <xdr:rowOff>40027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6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31154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77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15748</xdr:rowOff>
    </xdr:from>
    <xdr:to>
      <xdr:col>10</xdr:col>
      <xdr:colOff>165100</xdr:colOff>
      <xdr:row>57</xdr:row>
      <xdr:rowOff>117348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108475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75434</xdr:rowOff>
    </xdr:from>
    <xdr:to>
      <xdr:col>6</xdr:col>
      <xdr:colOff>38100</xdr:colOff>
      <xdr:row>58</xdr:row>
      <xdr:rowOff>5584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168161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4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168256</xdr:rowOff>
    </xdr:from>
    <xdr:to>
      <xdr:col>24</xdr:col>
      <xdr:colOff>63500</xdr:colOff>
      <xdr:row>75</xdr:row>
      <xdr:rowOff>135137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55556"/>
          <a:ext cx="838200" cy="13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135137</xdr:rowOff>
    </xdr:from>
    <xdr:to>
      <xdr:col>19</xdr:col>
      <xdr:colOff>177800</xdr:colOff>
      <xdr:row>76</xdr:row>
      <xdr:rowOff>157614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93887"/>
          <a:ext cx="889000" cy="19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157614</xdr:rowOff>
    </xdr:from>
    <xdr:to>
      <xdr:col>15</xdr:col>
      <xdr:colOff>50800</xdr:colOff>
      <xdr:row>76</xdr:row>
      <xdr:rowOff>164827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87814"/>
          <a:ext cx="889000" cy="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164827</xdr:rowOff>
    </xdr:from>
    <xdr:to>
      <xdr:col>10</xdr:col>
      <xdr:colOff>114300</xdr:colOff>
      <xdr:row>77</xdr:row>
      <xdr:rowOff>56956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95027"/>
          <a:ext cx="889000" cy="6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59802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117456</xdr:rowOff>
    </xdr:from>
    <xdr:to>
      <xdr:col>24</xdr:col>
      <xdr:colOff>114300</xdr:colOff>
      <xdr:row>75</xdr:row>
      <xdr:rowOff>47606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0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140333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5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84337</xdr:rowOff>
    </xdr:from>
    <xdr:to>
      <xdr:col>20</xdr:col>
      <xdr:colOff>38100</xdr:colOff>
      <xdr:row>76</xdr:row>
      <xdr:rowOff>14487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31014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1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106814</xdr:rowOff>
    </xdr:from>
    <xdr:to>
      <xdr:col>15</xdr:col>
      <xdr:colOff>101600</xdr:colOff>
      <xdr:row>77</xdr:row>
      <xdr:rowOff>36964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53490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1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114027</xdr:rowOff>
    </xdr:from>
    <xdr:to>
      <xdr:col>10</xdr:col>
      <xdr:colOff>165100</xdr:colOff>
      <xdr:row>77</xdr:row>
      <xdr:rowOff>44177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4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60705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1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6156</xdr:rowOff>
    </xdr:from>
    <xdr:to>
      <xdr:col>6</xdr:col>
      <xdr:colOff>38100</xdr:colOff>
      <xdr:row>77</xdr:row>
      <xdr:rowOff>107756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124283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8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151358</xdr:rowOff>
    </xdr:from>
    <xdr:to>
      <xdr:col>24</xdr:col>
      <xdr:colOff>63500</xdr:colOff>
      <xdr:row>97</xdr:row>
      <xdr:rowOff>6060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10558"/>
          <a:ext cx="8382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151358</xdr:rowOff>
    </xdr:from>
    <xdr:to>
      <xdr:col>19</xdr:col>
      <xdr:colOff>177800</xdr:colOff>
      <xdr:row>98</xdr:row>
      <xdr:rowOff>34475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10558"/>
          <a:ext cx="889000" cy="2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34475</xdr:rowOff>
    </xdr:from>
    <xdr:to>
      <xdr:col>15</xdr:col>
      <xdr:colOff>50800</xdr:colOff>
      <xdr:row>98</xdr:row>
      <xdr:rowOff>62410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36575"/>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5603</xdr:rowOff>
    </xdr:from>
    <xdr:to>
      <xdr:col>10</xdr:col>
      <xdr:colOff>114300</xdr:colOff>
      <xdr:row>98</xdr:row>
      <xdr:rowOff>62410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07703"/>
          <a:ext cx="8890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126710</xdr:rowOff>
    </xdr:from>
    <xdr:to>
      <xdr:col>24</xdr:col>
      <xdr:colOff>114300</xdr:colOff>
      <xdr:row>97</xdr:row>
      <xdr:rowOff>56860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41637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100558</xdr:rowOff>
    </xdr:from>
    <xdr:to>
      <xdr:col>20</xdr:col>
      <xdr:colOff>38100</xdr:colOff>
      <xdr:row>97</xdr:row>
      <xdr:rowOff>30708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21835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5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155125</xdr:rowOff>
    </xdr:from>
    <xdr:to>
      <xdr:col>15</xdr:col>
      <xdr:colOff>101600</xdr:colOff>
      <xdr:row>98</xdr:row>
      <xdr:rowOff>85275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76402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7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11610</xdr:rowOff>
    </xdr:from>
    <xdr:to>
      <xdr:col>10</xdr:col>
      <xdr:colOff>165100</xdr:colOff>
      <xdr:row>98</xdr:row>
      <xdr:rowOff>113210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104337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0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126253</xdr:rowOff>
    </xdr:from>
    <xdr:to>
      <xdr:col>6</xdr:col>
      <xdr:colOff>38100</xdr:colOff>
      <xdr:row>98</xdr:row>
      <xdr:rowOff>56403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47530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74320</xdr:rowOff>
    </xdr:from>
    <xdr:to>
      <xdr:col>55</xdr:col>
      <xdr:colOff>0</xdr:colOff>
      <xdr:row>37</xdr:row>
      <xdr:rowOff>75692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41797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48717</xdr:rowOff>
    </xdr:from>
    <xdr:to>
      <xdr:col>50</xdr:col>
      <xdr:colOff>114300</xdr:colOff>
      <xdr:row>37</xdr:row>
      <xdr:rowOff>75692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392367"/>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48717</xdr:rowOff>
    </xdr:from>
    <xdr:to>
      <xdr:col>45</xdr:col>
      <xdr:colOff>177800</xdr:colOff>
      <xdr:row>37</xdr:row>
      <xdr:rowOff>59233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39236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54204</xdr:rowOff>
    </xdr:from>
    <xdr:to>
      <xdr:col>41</xdr:col>
      <xdr:colOff>50800</xdr:colOff>
      <xdr:row>37</xdr:row>
      <xdr:rowOff>59233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39785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23520</xdr:rowOff>
    </xdr:from>
    <xdr:to>
      <xdr:col>55</xdr:col>
      <xdr:colOff>50800</xdr:colOff>
      <xdr:row>37</xdr:row>
      <xdr:rowOff>125120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1947</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3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24892</xdr:rowOff>
    </xdr:from>
    <xdr:to>
      <xdr:col>50</xdr:col>
      <xdr:colOff>165100</xdr:colOff>
      <xdr:row>37</xdr:row>
      <xdr:rowOff>126492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117619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169367</xdr:rowOff>
    </xdr:from>
    <xdr:to>
      <xdr:col>46</xdr:col>
      <xdr:colOff>38100</xdr:colOff>
      <xdr:row>37</xdr:row>
      <xdr:rowOff>99517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90644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43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8433</xdr:rowOff>
    </xdr:from>
    <xdr:to>
      <xdr:col>41</xdr:col>
      <xdr:colOff>101600</xdr:colOff>
      <xdr:row>37</xdr:row>
      <xdr:rowOff>110033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101160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44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3404</xdr:rowOff>
    </xdr:from>
    <xdr:to>
      <xdr:col>36</xdr:col>
      <xdr:colOff>165100</xdr:colOff>
      <xdr:row>37</xdr:row>
      <xdr:rowOff>105004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96131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4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148901</xdr:rowOff>
    </xdr:from>
    <xdr:to>
      <xdr:col>55</xdr:col>
      <xdr:colOff>0</xdr:colOff>
      <xdr:row>57</xdr:row>
      <xdr:rowOff>17399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750101"/>
          <a:ext cx="8382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79864</xdr:rowOff>
    </xdr:from>
    <xdr:to>
      <xdr:col>50</xdr:col>
      <xdr:colOff>114300</xdr:colOff>
      <xdr:row>56</xdr:row>
      <xdr:rowOff>148901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681064"/>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79864</xdr:rowOff>
    </xdr:from>
    <xdr:to>
      <xdr:col>45</xdr:col>
      <xdr:colOff>177800</xdr:colOff>
      <xdr:row>56</xdr:row>
      <xdr:rowOff>128727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681064"/>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128727</xdr:rowOff>
    </xdr:from>
    <xdr:to>
      <xdr:col>41</xdr:col>
      <xdr:colOff>50800</xdr:colOff>
      <xdr:row>57</xdr:row>
      <xdr:rowOff>27057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729927"/>
          <a:ext cx="889000" cy="6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138049</xdr:rowOff>
    </xdr:from>
    <xdr:to>
      <xdr:col>55</xdr:col>
      <xdr:colOff>50800</xdr:colOff>
      <xdr:row>57</xdr:row>
      <xdr:rowOff>68199</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7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116476</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71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98101</xdr:rowOff>
    </xdr:from>
    <xdr:to>
      <xdr:col>50</xdr:col>
      <xdr:colOff>165100</xdr:colOff>
      <xdr:row>57</xdr:row>
      <xdr:rowOff>28251</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6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19378</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79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29064</xdr:rowOff>
    </xdr:from>
    <xdr:to>
      <xdr:col>46</xdr:col>
      <xdr:colOff>38100</xdr:colOff>
      <xdr:row>56</xdr:row>
      <xdr:rowOff>130664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6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121791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77927</xdr:rowOff>
    </xdr:from>
    <xdr:to>
      <xdr:col>41</xdr:col>
      <xdr:colOff>101600</xdr:colOff>
      <xdr:row>57</xdr:row>
      <xdr:rowOff>8077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6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170654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77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147707</xdr:rowOff>
    </xdr:from>
    <xdr:to>
      <xdr:col>36</xdr:col>
      <xdr:colOff>165100</xdr:colOff>
      <xdr:row>57</xdr:row>
      <xdr:rowOff>77857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7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68984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8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95776</xdr:rowOff>
    </xdr:from>
    <xdr:to>
      <xdr:col>55</xdr:col>
      <xdr:colOff>0</xdr:colOff>
      <xdr:row>78</xdr:row>
      <xdr:rowOff>120743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468876"/>
          <a:ext cx="838200" cy="2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97115</xdr:rowOff>
    </xdr:from>
    <xdr:to>
      <xdr:col>50</xdr:col>
      <xdr:colOff>114300</xdr:colOff>
      <xdr:row>78</xdr:row>
      <xdr:rowOff>120743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470215"/>
          <a:ext cx="889000" cy="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97115</xdr:rowOff>
    </xdr:from>
    <xdr:to>
      <xdr:col>45</xdr:col>
      <xdr:colOff>177800</xdr:colOff>
      <xdr:row>78</xdr:row>
      <xdr:rowOff>144811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470215"/>
          <a:ext cx="889000" cy="4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144811</xdr:rowOff>
    </xdr:from>
    <xdr:to>
      <xdr:col>41</xdr:col>
      <xdr:colOff>50800</xdr:colOff>
      <xdr:row>78</xdr:row>
      <xdr:rowOff>170495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517911"/>
          <a:ext cx="889000" cy="2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44976</xdr:rowOff>
    </xdr:from>
    <xdr:to>
      <xdr:col>55</xdr:col>
      <xdr:colOff>50800</xdr:colOff>
      <xdr:row>78</xdr:row>
      <xdr:rowOff>146576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1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23403</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3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69943</xdr:rowOff>
    </xdr:from>
    <xdr:to>
      <xdr:col>50</xdr:col>
      <xdr:colOff>165100</xdr:colOff>
      <xdr:row>79</xdr:row>
      <xdr:rowOff>93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44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162670</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53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46315</xdr:rowOff>
    </xdr:from>
    <xdr:to>
      <xdr:col>46</xdr:col>
      <xdr:colOff>38100</xdr:colOff>
      <xdr:row>78</xdr:row>
      <xdr:rowOff>147915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4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139042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351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94011</xdr:rowOff>
    </xdr:from>
    <xdr:to>
      <xdr:col>41</xdr:col>
      <xdr:colOff>101600</xdr:colOff>
      <xdr:row>79</xdr:row>
      <xdr:rowOff>24161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15288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55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119695</xdr:rowOff>
    </xdr:from>
    <xdr:to>
      <xdr:col>36</xdr:col>
      <xdr:colOff>165100</xdr:colOff>
      <xdr:row>79</xdr:row>
      <xdr:rowOff>49845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49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40972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58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132319</xdr:rowOff>
    </xdr:from>
    <xdr:to>
      <xdr:col>55</xdr:col>
      <xdr:colOff>0</xdr:colOff>
      <xdr:row>96</xdr:row>
      <xdr:rowOff>140027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91519"/>
          <a:ext cx="8382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41010</xdr:rowOff>
    </xdr:from>
    <xdr:to>
      <xdr:col>50</xdr:col>
      <xdr:colOff>114300</xdr:colOff>
      <xdr:row>96</xdr:row>
      <xdr:rowOff>140027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00210"/>
          <a:ext cx="889000" cy="9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98160</xdr:rowOff>
    </xdr:from>
    <xdr:to>
      <xdr:col>45</xdr:col>
      <xdr:colOff>177800</xdr:colOff>
      <xdr:row>96</xdr:row>
      <xdr:rowOff>41010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21446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98160</xdr:rowOff>
    </xdr:from>
    <xdr:to>
      <xdr:col>41</xdr:col>
      <xdr:colOff>50800</xdr:colOff>
      <xdr:row>95</xdr:row>
      <xdr:rowOff>17938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214460"/>
          <a:ext cx="889000" cy="9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81519</xdr:rowOff>
    </xdr:from>
    <xdr:to>
      <xdr:col>55</xdr:col>
      <xdr:colOff>50800</xdr:colOff>
      <xdr:row>97</xdr:row>
      <xdr:rowOff>11669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4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104396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3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89227</xdr:rowOff>
    </xdr:from>
    <xdr:to>
      <xdr:col>50</xdr:col>
      <xdr:colOff>165100</xdr:colOff>
      <xdr:row>97</xdr:row>
      <xdr:rowOff>19377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35904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32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161660</xdr:rowOff>
    </xdr:from>
    <xdr:to>
      <xdr:col>46</xdr:col>
      <xdr:colOff>38100</xdr:colOff>
      <xdr:row>96</xdr:row>
      <xdr:rowOff>91810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108337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2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47360</xdr:rowOff>
    </xdr:from>
    <xdr:to>
      <xdr:col>41</xdr:col>
      <xdr:colOff>101600</xdr:colOff>
      <xdr:row>94</xdr:row>
      <xdr:rowOff>148960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1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165487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593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138588</xdr:rowOff>
    </xdr:from>
    <xdr:to>
      <xdr:col>36</xdr:col>
      <xdr:colOff>165100</xdr:colOff>
      <xdr:row>95</xdr:row>
      <xdr:rowOff>68738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5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85265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03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65079</xdr:rowOff>
    </xdr:from>
    <xdr:to>
      <xdr:col>85</xdr:col>
      <xdr:colOff>127000</xdr:colOff>
      <xdr:row>35</xdr:row>
      <xdr:rowOff>135455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722929"/>
          <a:ext cx="838200" cy="41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65079</xdr:rowOff>
    </xdr:from>
    <xdr:to>
      <xdr:col>81</xdr:col>
      <xdr:colOff>50800</xdr:colOff>
      <xdr:row>33</xdr:row>
      <xdr:rowOff>159621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5722929"/>
          <a:ext cx="889000" cy="9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159621</xdr:rowOff>
    </xdr:from>
    <xdr:to>
      <xdr:col>76</xdr:col>
      <xdr:colOff>114300</xdr:colOff>
      <xdr:row>34</xdr:row>
      <xdr:rowOff>106553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817471"/>
          <a:ext cx="889000" cy="11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106553</xdr:rowOff>
    </xdr:from>
    <xdr:to>
      <xdr:col>71</xdr:col>
      <xdr:colOff>177800</xdr:colOff>
      <xdr:row>34</xdr:row>
      <xdr:rowOff>162887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935853"/>
          <a:ext cx="889000"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84655</xdr:rowOff>
    </xdr:from>
    <xdr:to>
      <xdr:col>85</xdr:col>
      <xdr:colOff>177800</xdr:colOff>
      <xdr:row>36</xdr:row>
      <xdr:rowOff>14805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8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63082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06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14279</xdr:rowOff>
    </xdr:from>
    <xdr:to>
      <xdr:col>81</xdr:col>
      <xdr:colOff>101600</xdr:colOff>
      <xdr:row>33</xdr:row>
      <xdr:rowOff>115879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6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132406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44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108821</xdr:rowOff>
    </xdr:from>
    <xdr:to>
      <xdr:col>76</xdr:col>
      <xdr:colOff>165100</xdr:colOff>
      <xdr:row>34</xdr:row>
      <xdr:rowOff>38971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7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55498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54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55753</xdr:rowOff>
    </xdr:from>
    <xdr:to>
      <xdr:col>72</xdr:col>
      <xdr:colOff>38100</xdr:colOff>
      <xdr:row>34</xdr:row>
      <xdr:rowOff>157353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8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2430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66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112087</xdr:rowOff>
    </xdr:from>
    <xdr:to>
      <xdr:col>67</xdr:col>
      <xdr:colOff>101600</xdr:colOff>
      <xdr:row>35</xdr:row>
      <xdr:rowOff>42237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94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58764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71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79178</xdr:rowOff>
    </xdr:from>
    <xdr:to>
      <xdr:col>85</xdr:col>
      <xdr:colOff>127000</xdr:colOff>
      <xdr:row>57</xdr:row>
      <xdr:rowOff>128442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51828"/>
          <a:ext cx="8382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54375</xdr:rowOff>
    </xdr:from>
    <xdr:to>
      <xdr:col>81</xdr:col>
      <xdr:colOff>50800</xdr:colOff>
      <xdr:row>57</xdr:row>
      <xdr:rowOff>128442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55575"/>
          <a:ext cx="889000" cy="24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39383</xdr:rowOff>
    </xdr:from>
    <xdr:to>
      <xdr:col>76</xdr:col>
      <xdr:colOff>114300</xdr:colOff>
      <xdr:row>56</xdr:row>
      <xdr:rowOff>54375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640583"/>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39383</xdr:rowOff>
    </xdr:from>
    <xdr:to>
      <xdr:col>71</xdr:col>
      <xdr:colOff>177800</xdr:colOff>
      <xdr:row>57</xdr:row>
      <xdr:rowOff>64624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640583"/>
          <a:ext cx="889000" cy="19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28378</xdr:rowOff>
    </xdr:from>
    <xdr:to>
      <xdr:col>85</xdr:col>
      <xdr:colOff>177800</xdr:colOff>
      <xdr:row>57</xdr:row>
      <xdr:rowOff>129978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114755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77642</xdr:rowOff>
    </xdr:from>
    <xdr:to>
      <xdr:col>81</xdr:col>
      <xdr:colOff>101600</xdr:colOff>
      <xdr:row>58</xdr:row>
      <xdr:rowOff>7792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170369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3575</xdr:rowOff>
    </xdr:from>
    <xdr:to>
      <xdr:col>76</xdr:col>
      <xdr:colOff>165100</xdr:colOff>
      <xdr:row>56</xdr:row>
      <xdr:rowOff>105175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96302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6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160033</xdr:rowOff>
    </xdr:from>
    <xdr:to>
      <xdr:col>72</xdr:col>
      <xdr:colOff>38100</xdr:colOff>
      <xdr:row>56</xdr:row>
      <xdr:rowOff>90183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106710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36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13824</xdr:rowOff>
    </xdr:from>
    <xdr:to>
      <xdr:col>67</xdr:col>
      <xdr:colOff>101600</xdr:colOff>
      <xdr:row>57</xdr:row>
      <xdr:rowOff>115424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106551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7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78739</xdr:rowOff>
    </xdr:from>
    <xdr:to>
      <xdr:col>85</xdr:col>
      <xdr:colOff>127000</xdr:colOff>
      <xdr:row>78</xdr:row>
      <xdr:rowOff>129794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51839"/>
          <a:ext cx="8382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78739</xdr:rowOff>
    </xdr:from>
    <xdr:to>
      <xdr:col>81</xdr:col>
      <xdr:colOff>50800</xdr:colOff>
      <xdr:row>79</xdr:row>
      <xdr:rowOff>10161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518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128143</xdr:rowOff>
    </xdr:from>
    <xdr:to>
      <xdr:col>76</xdr:col>
      <xdr:colOff>114300</xdr:colOff>
      <xdr:row>79</xdr:row>
      <xdr:rowOff>10161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29793"/>
          <a:ext cx="889000" cy="2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128143</xdr:rowOff>
    </xdr:from>
    <xdr:to>
      <xdr:col>71</xdr:col>
      <xdr:colOff>177800</xdr:colOff>
      <xdr:row>78</xdr:row>
      <xdr:rowOff>58420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29793"/>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78994</xdr:rowOff>
    </xdr:from>
    <xdr:to>
      <xdr:col>85</xdr:col>
      <xdr:colOff>177800</xdr:colOff>
      <xdr:row>79</xdr:row>
      <xdr:rowOff>9144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45483</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18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27939</xdr:rowOff>
    </xdr:from>
    <xdr:to>
      <xdr:col>81</xdr:col>
      <xdr:colOff>101600</xdr:colOff>
      <xdr:row>78</xdr:row>
      <xdr:rowOff>129539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120666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4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130811</xdr:rowOff>
    </xdr:from>
    <xdr:to>
      <xdr:col>76</xdr:col>
      <xdr:colOff>165100</xdr:colOff>
      <xdr:row>79</xdr:row>
      <xdr:rowOff>60961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52088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9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77343</xdr:rowOff>
    </xdr:from>
    <xdr:to>
      <xdr:col>72</xdr:col>
      <xdr:colOff>38100</xdr:colOff>
      <xdr:row>78</xdr:row>
      <xdr:rowOff>7493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2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170070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37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7620</xdr:rowOff>
    </xdr:from>
    <xdr:to>
      <xdr:col>67</xdr:col>
      <xdr:colOff>101600</xdr:colOff>
      <xdr:row>78</xdr:row>
      <xdr:rowOff>109220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100347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47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138883</xdr:rowOff>
    </xdr:from>
    <xdr:to>
      <xdr:col>85</xdr:col>
      <xdr:colOff>127000</xdr:colOff>
      <xdr:row>93</xdr:row>
      <xdr:rowOff>11945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5912283"/>
          <a:ext cx="8382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11945</xdr:rowOff>
    </xdr:from>
    <xdr:to>
      <xdr:col>81</xdr:col>
      <xdr:colOff>50800</xdr:colOff>
      <xdr:row>93</xdr:row>
      <xdr:rowOff>68900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5956795"/>
          <a:ext cx="889000" cy="5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68573</xdr:rowOff>
    </xdr:from>
    <xdr:to>
      <xdr:col>76</xdr:col>
      <xdr:colOff>114300</xdr:colOff>
      <xdr:row>93</xdr:row>
      <xdr:rowOff>68900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01342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25270</xdr:rowOff>
    </xdr:from>
    <xdr:to>
      <xdr:col>71</xdr:col>
      <xdr:colOff>177800</xdr:colOff>
      <xdr:row>93</xdr:row>
      <xdr:rowOff>68573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5970120"/>
          <a:ext cx="889000" cy="4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88083</xdr:rowOff>
    </xdr:from>
    <xdr:to>
      <xdr:col>85</xdr:col>
      <xdr:colOff>177800</xdr:colOff>
      <xdr:row>93</xdr:row>
      <xdr:rowOff>18233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86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110960</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71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132595</xdr:rowOff>
    </xdr:from>
    <xdr:to>
      <xdr:col>81</xdr:col>
      <xdr:colOff>101600</xdr:colOff>
      <xdr:row>93</xdr:row>
      <xdr:rowOff>62745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9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79272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68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18100</xdr:rowOff>
    </xdr:from>
    <xdr:to>
      <xdr:col>76</xdr:col>
      <xdr:colOff>165100</xdr:colOff>
      <xdr:row>93</xdr:row>
      <xdr:rowOff>119700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96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136227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7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17773</xdr:rowOff>
    </xdr:from>
    <xdr:to>
      <xdr:col>72</xdr:col>
      <xdr:colOff>38100</xdr:colOff>
      <xdr:row>93</xdr:row>
      <xdr:rowOff>119373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9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135900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7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145920</xdr:rowOff>
    </xdr:from>
    <xdr:to>
      <xdr:col>67</xdr:col>
      <xdr:colOff>101600</xdr:colOff>
      <xdr:row>93</xdr:row>
      <xdr:rowOff>76070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91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92597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69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消防費は、近年増加傾向にあったが、令和３年度に実施した防災行政無線及び消防活動センターの整備完了により類似団体平均を下回った。</a:t>
          </a:r>
        </a:p>
        <a:p>
          <a:r>
            <a:rPr kumimoji="1" lang="ja-JP" altLang="en-US" sz="1300">
              <a:latin typeface="ＭＳ Ｐゴシック" panose="020B0600070205080204" pitchFamily="50" charset="-128"/>
              <a:ea typeface="ＭＳ Ｐゴシック" panose="020B0600070205080204" pitchFamily="50" charset="-128"/>
            </a:rPr>
            <a:t>総務費は、和歌山城ホール整備工事の終了等により減少し、類似団体平均とほぼ同程度となった。</a:t>
          </a: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衛生費は、新型コロナウイルスワクチン接種事業における予防接種対象件数の減少等により、前年度より減少した。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税非課税世帯等臨時特別給付金や物価高騰緊急支援金などの扶助費が増加したこと等により、増加した。また、類似団体より高齢化率が高いことにより、住民一人当たりのコストは類似団体平均より高くなっている。今後も高齢化が進展することが見込まれるため、資格審査等の適正化・厳格化、介護予防事業の推進、疾病予防の推進等により、コスト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令和２年度決算から黒字に転換し、令和４年度決算では、歳入において、市税は微増したものの、地方交付税や地方消費税交付金をはじめとした各種交付金等が大幅に減少したため黒字が減少した。財政調整基金は取り崩しがなく、決算剰余金等の積立を行ったため、残高が増加した。</a:t>
          </a:r>
        </a:p>
        <a:p>
          <a:r>
            <a:rPr kumimoji="1" lang="ja-JP" altLang="en-US" sz="1400">
              <a:latin typeface="ＭＳ ゴシック" pitchFamily="49" charset="-128"/>
              <a:ea typeface="ＭＳ ゴシック" pitchFamily="49" charset="-128"/>
            </a:rPr>
            <a:t>今後も行財政改革の推進により、歳出の合理化、歳入の確保に努める。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決算では、標準財政規模に対する黒字額が減少している。これは、一般会計で、普通建設一般財源の減少があったものの、歳入における普通交付税と臨時財政対策債を合わせた実質的な交付税の減少などにより黒字額が減少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水道事業会計で、前年度に引き続き、六十谷水管橋の復旧工事により、資金剰余が大幅に減少した。水道事業会計については、水道料金収入の減少、施設の老朽化等により経営環境が厳しくなっているため、今後、合理的・効率的に行う施設整備を行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令和４年度決算では、一般会計等の公債費が増加したことや、公営企業債の元利償還金に対する繰入金が増加したことなどから、実質公債費比率の分子の額は増加した。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近年実施した、耐震性のない公共施設の再編・更新、教育施設の整備等に伴う地方債の償還が開始されるため、今後も元利償還金は増加していく見込みである。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基準財政需要額算入見込額が減少したため、充当可能財源等は減少したものの、下水道事業等に係る地方債現在高の減少よる公営企業債等繰入見込額の減少、退職手当負担見込額の減少、一般会計等に係る地方債の現在高の減少などにより、将来負担額が大幅に減少したため将来負担比率の分子は減少した。</a:t>
          </a:r>
        </a:p>
        <a:p>
          <a:r>
            <a:rPr kumimoji="1" lang="ja-JP" altLang="en-US" sz="1400">
              <a:latin typeface="ＭＳ ゴシック" pitchFamily="49" charset="-128"/>
              <a:ea typeface="ＭＳ ゴシック" pitchFamily="49" charset="-128"/>
            </a:rPr>
            <a:t>近年実施した集中的な投資は令和３年度に概ね終了したため、今後は、投資的経費の圧縮を図るとともに、事業の執行にあたっては、国や県の助成の活用、有利な地方債の活用により将来負担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和歌山県和歌山市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うち、全体の６０％以上を占める財政調整基金の取崩しを行わなかったこと、地球温暖化対策基金、旧四箇郷保育所大規模修繕等基金を創設し、新たに積立を行ったことなどにより、基金全体として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今後は、大型事業のピークが過ぎたことから、基金の取崩額は減少することを見込んでいる。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今後必要となる各施設の老朽化対策や、将来発生するかもしれない南海トラフ地震等に対する防災減災対策など、将来の財政需要を見据え、適切な基金残高を確保するため、健全な財政運営に努める。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未来のまちづくり基金・・・未来のまちづくりに必要な公共施設の整備を図るため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塚本治雄基金・・・全ての市民が安心して健康に暮らし、未来に希望を持ち、将来にわたり本市を愛し続けられる施策の推進のため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地球温暖化対策基金・・・地球温暖化対策事業に要する経費の財源に充てるため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教育施設整備基金・・・教育施設の整備を図るため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市有建物災害復旧基金・・・市有建物の災害復旧のため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地球温暖化対策基金を創設し、事業者からの寄附をもとに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基金の目的と残高の状況をみながら管理し、将来の活用に備える。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令和元年度まで、実質単年度収支が赤字の状態が続いていたが、令和２年度から黒字に転換し、引き続き令和４年度も黒字であったため、取崩しを行わず、積立を行ったことにより、残高は増加した。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収支の均衡を図り、概ね標準財政規模の１０％である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百万円程度を超える残高を保有することができているため、今後も、投資的経費の圧縮を図り、残高が標準財政規模の１０％程度となるように努める。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資金運用による利子の積立をおこなったが、百万円未満であるため増減はなかった。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資金の効率的な運用を実施するため、市債の償還に必要な財源を確保する。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166962820</v>
      </c>
      <c r="BO4" s="371"/>
      <c r="BP4" s="371"/>
      <c r="BQ4" s="371"/>
      <c r="BR4" s="371"/>
      <c r="BS4" s="371"/>
      <c r="BT4" s="371"/>
      <c r="BU4" s="372"/>
      <c r="BV4" s="370">
        <v>175561963</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1.9</v>
      </c>
      <c r="CU4" s="377"/>
      <c r="CV4" s="377"/>
      <c r="CW4" s="377"/>
      <c r="CX4" s="377"/>
      <c r="CY4" s="377"/>
      <c r="CZ4" s="377"/>
      <c r="DA4" s="378"/>
      <c r="DB4" s="376">
        <v>2.9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165044024</v>
      </c>
      <c r="BO5" s="408"/>
      <c r="BP5" s="408"/>
      <c r="BQ5" s="408"/>
      <c r="BR5" s="408"/>
      <c r="BS5" s="408"/>
      <c r="BT5" s="408"/>
      <c r="BU5" s="409"/>
      <c r="BV5" s="407">
        <v>169535769</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96.9</v>
      </c>
      <c r="CU5" s="405"/>
      <c r="CV5" s="405"/>
      <c r="CW5" s="405"/>
      <c r="CX5" s="405"/>
      <c r="CY5" s="405"/>
      <c r="CZ5" s="405"/>
      <c r="DA5" s="406"/>
      <c r="DB5" s="404">
        <v>91.5</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1918796</v>
      </c>
      <c r="BO6" s="408"/>
      <c r="BP6" s="408"/>
      <c r="BQ6" s="408"/>
      <c r="BR6" s="408"/>
      <c r="BS6" s="408"/>
      <c r="BT6" s="408"/>
      <c r="BU6" s="409"/>
      <c r="BV6" s="407">
        <v>6026194</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101.1</v>
      </c>
      <c r="CU6" s="445"/>
      <c r="CV6" s="445"/>
      <c r="CW6" s="445"/>
      <c r="CX6" s="445"/>
      <c r="CY6" s="445"/>
      <c r="CZ6" s="445"/>
      <c r="DA6" s="446"/>
      <c r="DB6" s="444">
        <v>100.6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362377</v>
      </c>
      <c r="BO7" s="408"/>
      <c r="BP7" s="408"/>
      <c r="BQ7" s="408"/>
      <c r="BR7" s="408"/>
      <c r="BS7" s="408"/>
      <c r="BT7" s="408"/>
      <c r="BU7" s="409"/>
      <c r="BV7" s="407">
        <v>3607348</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82880989</v>
      </c>
      <c r="CU7" s="408"/>
      <c r="CV7" s="408"/>
      <c r="CW7" s="408"/>
      <c r="CX7" s="408"/>
      <c r="CY7" s="408"/>
      <c r="CZ7" s="408"/>
      <c r="DA7" s="409"/>
      <c r="DB7" s="407">
        <v>84531825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1556419</v>
      </c>
      <c r="BO8" s="408"/>
      <c r="BP8" s="408"/>
      <c r="BQ8" s="408"/>
      <c r="BR8" s="408"/>
      <c r="BS8" s="408"/>
      <c r="BT8" s="408"/>
      <c r="BU8" s="409"/>
      <c r="BV8" s="407">
        <v>2418846</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0.8</v>
      </c>
      <c r="CU8" s="448"/>
      <c r="CV8" s="448"/>
      <c r="CW8" s="448"/>
      <c r="CX8" s="448"/>
      <c r="CY8" s="448"/>
      <c r="CZ8" s="448"/>
      <c r="DA8" s="449"/>
      <c r="DB8" s="447">
        <v>0.81</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356729</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96</v>
      </c>
      <c r="AV9" s="440"/>
      <c r="AW9" s="440"/>
      <c r="AX9" s="440"/>
      <c r="AY9" s="441" t="s">
        <v>118</v>
      </c>
      <c r="AZ9" s="442"/>
      <c r="BA9" s="442"/>
      <c r="BB9" s="442"/>
      <c r="BC9" s="442"/>
      <c r="BD9" s="442"/>
      <c r="BE9" s="442"/>
      <c r="BF9" s="442"/>
      <c r="BG9" s="442"/>
      <c r="BH9" s="442"/>
      <c r="BI9" s="442"/>
      <c r="BJ9" s="442"/>
      <c r="BK9" s="442"/>
      <c r="BL9" s="442"/>
      <c r="BM9" s="443"/>
      <c r="BN9" s="407">
        <v>-862427</v>
      </c>
      <c r="BO9" s="408"/>
      <c r="BP9" s="408"/>
      <c r="BQ9" s="408"/>
      <c r="BR9" s="408"/>
      <c r="BS9" s="408"/>
      <c r="BT9" s="408"/>
      <c r="BU9" s="409"/>
      <c r="BV9" s="407">
        <v>993503</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16.399999999999999</v>
      </c>
      <c r="CU9" s="405"/>
      <c r="CV9" s="405"/>
      <c r="CW9" s="405"/>
      <c r="CX9" s="405"/>
      <c r="CY9" s="405"/>
      <c r="CZ9" s="405"/>
      <c r="DA9" s="406"/>
      <c r="DB9" s="404">
        <v>15.5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364154</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3186824</v>
      </c>
      <c r="BO10" s="408"/>
      <c r="BP10" s="408"/>
      <c r="BQ10" s="408"/>
      <c r="BR10" s="408"/>
      <c r="BS10" s="408"/>
      <c r="BT10" s="408"/>
      <c r="BU10" s="409"/>
      <c r="BV10" s="407">
        <v>3882229</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96</v>
      </c>
      <c r="AV11" s="440"/>
      <c r="AW11" s="440"/>
      <c r="AX11" s="440"/>
      <c r="AY11" s="441" t="s">
        <v>128</v>
      </c>
      <c r="AZ11" s="442"/>
      <c r="BA11" s="442"/>
      <c r="BB11" s="442"/>
      <c r="BC11" s="442"/>
      <c r="BD11" s="442"/>
      <c r="BE11" s="442"/>
      <c r="BF11" s="442"/>
      <c r="BG11" s="442"/>
      <c r="BH11" s="442"/>
      <c r="BI11" s="442"/>
      <c r="BJ11" s="442"/>
      <c r="BK11" s="442"/>
      <c r="BL11" s="442"/>
      <c r="BM11" s="443"/>
      <c r="BN11" s="407">
        <v>100</v>
      </c>
      <c r="BO11" s="408"/>
      <c r="BP11" s="408"/>
      <c r="BQ11" s="408"/>
      <c r="BR11" s="408"/>
      <c r="BS11" s="408"/>
      <c r="BT11" s="408"/>
      <c r="BU11" s="409"/>
      <c r="BV11" s="407">
        <v>40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359654</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355803</v>
      </c>
      <c r="S13" s="492"/>
      <c r="T13" s="492"/>
      <c r="U13" s="492"/>
      <c r="V13" s="493"/>
      <c r="W13" s="423" t="s">
        <v>141</v>
      </c>
      <c r="X13" s="424"/>
      <c r="Y13" s="424"/>
      <c r="Z13" s="424"/>
      <c r="AA13" s="424"/>
      <c r="AB13" s="414"/>
      <c r="AC13" s="458">
        <v>2679</v>
      </c>
      <c r="AD13" s="459"/>
      <c r="AE13" s="459"/>
      <c r="AF13" s="459"/>
      <c r="AG13" s="501"/>
      <c r="AH13" s="458">
        <v>3023</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2324497</v>
      </c>
      <c r="BO13" s="408"/>
      <c r="BP13" s="408"/>
      <c r="BQ13" s="408"/>
      <c r="BR13" s="408"/>
      <c r="BS13" s="408"/>
      <c r="BT13" s="408"/>
      <c r="BU13" s="409"/>
      <c r="BV13" s="407">
        <v>4875772</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9.4</v>
      </c>
      <c r="CU13" s="405"/>
      <c r="CV13" s="405"/>
      <c r="CW13" s="405"/>
      <c r="CX13" s="405"/>
      <c r="CY13" s="405"/>
      <c r="CZ13" s="405"/>
      <c r="DA13" s="406"/>
      <c r="DB13" s="404">
        <v>9.6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362662</v>
      </c>
      <c r="S14" s="492"/>
      <c r="T14" s="492"/>
      <c r="U14" s="492"/>
      <c r="V14" s="493"/>
      <c r="W14" s="397"/>
      <c r="X14" s="398"/>
      <c r="Y14" s="398"/>
      <c r="Z14" s="398"/>
      <c r="AA14" s="398"/>
      <c r="AB14" s="387"/>
      <c r="AC14" s="494">
        <v>1.8</v>
      </c>
      <c r="AD14" s="495"/>
      <c r="AE14" s="495"/>
      <c r="AF14" s="495"/>
      <c r="AG14" s="496"/>
      <c r="AH14" s="494">
        <v>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95</v>
      </c>
      <c r="CU14" s="506"/>
      <c r="CV14" s="506"/>
      <c r="CW14" s="506"/>
      <c r="CX14" s="506"/>
      <c r="CY14" s="506"/>
      <c r="CZ14" s="506"/>
      <c r="DA14" s="507"/>
      <c r="DB14" s="505">
        <v>107.7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140</v>
      </c>
      <c r="N15" s="499"/>
      <c r="O15" s="499"/>
      <c r="P15" s="499"/>
      <c r="Q15" s="500"/>
      <c r="R15" s="491">
        <v>359108</v>
      </c>
      <c r="S15" s="492"/>
      <c r="T15" s="492"/>
      <c r="U15" s="492"/>
      <c r="V15" s="493"/>
      <c r="W15" s="423" t="s">
        <v>148</v>
      </c>
      <c r="X15" s="424"/>
      <c r="Y15" s="424"/>
      <c r="Z15" s="424"/>
      <c r="AA15" s="424"/>
      <c r="AB15" s="414"/>
      <c r="AC15" s="458">
        <v>35959</v>
      </c>
      <c r="AD15" s="459"/>
      <c r="AE15" s="459"/>
      <c r="AF15" s="459"/>
      <c r="AG15" s="501"/>
      <c r="AH15" s="458">
        <v>37094</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50882375</v>
      </c>
      <c r="BO15" s="371"/>
      <c r="BP15" s="371"/>
      <c r="BQ15" s="371"/>
      <c r="BR15" s="371"/>
      <c r="BS15" s="371"/>
      <c r="BT15" s="371"/>
      <c r="BU15" s="372"/>
      <c r="BV15" s="370">
        <v>49061860</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23.6</v>
      </c>
      <c r="AD16" s="495"/>
      <c r="AE16" s="495"/>
      <c r="AF16" s="495"/>
      <c r="AG16" s="496"/>
      <c r="AH16" s="494">
        <v>24</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64992779</v>
      </c>
      <c r="BO16" s="408"/>
      <c r="BP16" s="408"/>
      <c r="BQ16" s="408"/>
      <c r="BR16" s="408"/>
      <c r="BS16" s="408"/>
      <c r="BT16" s="408"/>
      <c r="BU16" s="409"/>
      <c r="BV16" s="407">
        <v>62723853</v>
      </c>
      <c r="BW16" s="408"/>
      <c r="BX16" s="408"/>
      <c r="BY16" s="408"/>
      <c r="BZ16" s="408"/>
      <c r="CA16" s="408"/>
      <c r="CB16" s="408"/>
      <c r="CC16" s="409"/>
      <c r="CD16" s="194"/>
      <c r="CE16" s="521" t="s">
        <v>154</v>
      </c>
      <c r="CF16" s="521"/>
      <c r="CG16" s="521"/>
      <c r="CH16" s="521"/>
      <c r="CI16" s="521"/>
      <c r="CJ16" s="521"/>
      <c r="CK16" s="521"/>
      <c r="CL16" s="521"/>
      <c r="CM16" s="521"/>
      <c r="CN16" s="521"/>
      <c r="CO16" s="521"/>
      <c r="CP16" s="521"/>
      <c r="CQ16" s="521"/>
      <c r="CR16" s="521"/>
      <c r="CS16" s="522"/>
      <c r="CT16" s="404">
        <v>95.1</v>
      </c>
      <c r="CU16" s="405"/>
      <c r="CV16" s="405"/>
      <c r="CW16" s="405"/>
      <c r="CX16" s="405"/>
      <c r="CY16" s="405"/>
      <c r="CZ16" s="405"/>
      <c r="DA16" s="406"/>
      <c r="DB16" s="404" t="s">
        <v>139</v>
      </c>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113972</v>
      </c>
      <c r="AD17" s="459"/>
      <c r="AE17" s="459"/>
      <c r="AF17" s="459"/>
      <c r="AG17" s="501"/>
      <c r="AH17" s="458">
        <v>114600</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65218615</v>
      </c>
      <c r="BO17" s="408"/>
      <c r="BP17" s="408"/>
      <c r="BQ17" s="408"/>
      <c r="BR17" s="408"/>
      <c r="BS17" s="408"/>
      <c r="BT17" s="408"/>
      <c r="BU17" s="409"/>
      <c r="BV17" s="407">
        <v>62942090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159</v>
      </c>
      <c r="C18" s="450"/>
      <c r="D18" s="450"/>
      <c r="E18" s="530"/>
      <c r="F18" s="530"/>
      <c r="G18" s="530"/>
      <c r="H18" s="530"/>
      <c r="I18" s="530"/>
      <c r="J18" s="530"/>
      <c r="K18" s="530"/>
      <c r="L18" s="531">
        <v>208.85</v>
      </c>
      <c r="M18" s="531"/>
      <c r="N18" s="531"/>
      <c r="O18" s="531"/>
      <c r="P18" s="531"/>
      <c r="Q18" s="531"/>
      <c r="R18" s="532"/>
      <c r="S18" s="532"/>
      <c r="T18" s="532"/>
      <c r="U18" s="532"/>
      <c r="V18" s="533"/>
      <c r="W18" s="425"/>
      <c r="X18" s="426"/>
      <c r="Y18" s="426"/>
      <c r="Z18" s="426"/>
      <c r="AA18" s="426"/>
      <c r="AB18" s="417"/>
      <c r="AC18" s="534">
        <v>74.7</v>
      </c>
      <c r="AD18" s="535"/>
      <c r="AE18" s="535"/>
      <c r="AF18" s="535"/>
      <c r="AG18" s="536"/>
      <c r="AH18" s="534">
        <v>74.099999999999994</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82168373</v>
      </c>
      <c r="BO18" s="408"/>
      <c r="BP18" s="408"/>
      <c r="BQ18" s="408"/>
      <c r="BR18" s="408"/>
      <c r="BS18" s="408"/>
      <c r="BT18" s="408"/>
      <c r="BU18" s="409"/>
      <c r="BV18" s="407">
        <v>81290985</v>
      </c>
      <c r="BW18" s="408"/>
      <c r="BX18" s="408"/>
      <c r="BY18" s="408"/>
      <c r="BZ18" s="408"/>
      <c r="CA18" s="408"/>
      <c r="CB18" s="408"/>
      <c r="CC18" s="409"/>
      <c r="CD18" s="194"/>
      <c r="CE18" s="521" t="s">
        <v>161</v>
      </c>
      <c r="CF18" s="521"/>
      <c r="CG18" s="521"/>
      <c r="CH18" s="521"/>
      <c r="CI18" s="521"/>
      <c r="CJ18" s="521"/>
      <c r="CK18" s="521"/>
      <c r="CL18" s="521"/>
      <c r="CM18" s="521"/>
      <c r="CN18" s="521"/>
      <c r="CO18" s="521"/>
      <c r="CP18" s="521"/>
      <c r="CQ18" s="521"/>
      <c r="CR18" s="521"/>
      <c r="CS18" s="522"/>
      <c r="CT18" s="404">
        <v>10</v>
      </c>
      <c r="CU18" s="405"/>
      <c r="CV18" s="405"/>
      <c r="CW18" s="405"/>
      <c r="CX18" s="405"/>
      <c r="CY18" s="405"/>
      <c r="CZ18" s="405"/>
      <c r="DA18" s="406"/>
      <c r="DB18" s="404" t="s">
        <v>162</v>
      </c>
      <c r="DC18" s="405"/>
      <c r="DD18" s="405"/>
      <c r="DE18" s="405"/>
      <c r="DF18" s="405"/>
      <c r="DG18" s="405"/>
      <c r="DH18" s="405"/>
      <c r="DI18" s="406"/>
    </row>
    <row r="19" spans="1:113" ht="18.75" customHeight="1" thickBot="1" x14ac:dyDescent="0.2">
      <c r="A19" s="181"/>
      <c r="B19" s="529" t="s">
        <v>163</v>
      </c>
      <c r="C19" s="450"/>
      <c r="D19" s="450"/>
      <c r="E19" s="530"/>
      <c r="F19" s="530"/>
      <c r="G19" s="530"/>
      <c r="H19" s="530"/>
      <c r="I19" s="530"/>
      <c r="J19" s="530"/>
      <c r="K19" s="530"/>
      <c r="L19" s="538">
        <v>1708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97347857</v>
      </c>
      <c r="BO19" s="408"/>
      <c r="BP19" s="408"/>
      <c r="BQ19" s="408"/>
      <c r="BR19" s="408"/>
      <c r="BS19" s="408"/>
      <c r="BT19" s="408"/>
      <c r="BU19" s="409"/>
      <c r="BV19" s="407">
        <v>102261640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165</v>
      </c>
      <c r="C20" s="450"/>
      <c r="D20" s="450"/>
      <c r="E20" s="530"/>
      <c r="F20" s="530"/>
      <c r="G20" s="530"/>
      <c r="H20" s="530"/>
      <c r="I20" s="530"/>
      <c r="J20" s="530"/>
      <c r="K20" s="530"/>
      <c r="L20" s="538">
        <v>157666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186829364</v>
      </c>
      <c r="BO22" s="371"/>
      <c r="BP22" s="371"/>
      <c r="BQ22" s="371"/>
      <c r="BR22" s="371"/>
      <c r="BS22" s="371"/>
      <c r="BT22" s="371"/>
      <c r="BU22" s="372"/>
      <c r="BV22" s="370">
        <v>193034881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143075133</v>
      </c>
      <c r="BO23" s="408"/>
      <c r="BP23" s="408"/>
      <c r="BQ23" s="408"/>
      <c r="BR23" s="408"/>
      <c r="BS23" s="408"/>
      <c r="BT23" s="408"/>
      <c r="BU23" s="409"/>
      <c r="BV23" s="407">
        <v>146917192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175</v>
      </c>
      <c r="F24" s="437"/>
      <c r="G24" s="437"/>
      <c r="H24" s="437"/>
      <c r="I24" s="437"/>
      <c r="J24" s="437"/>
      <c r="K24" s="438"/>
      <c r="L24" s="458">
        <v>1</v>
      </c>
      <c r="M24" s="459"/>
      <c r="N24" s="459"/>
      <c r="O24" s="459"/>
      <c r="P24" s="501"/>
      <c r="Q24" s="458">
        <v>9500</v>
      </c>
      <c r="R24" s="459"/>
      <c r="S24" s="459"/>
      <c r="T24" s="459"/>
      <c r="U24" s="459"/>
      <c r="V24" s="501"/>
      <c r="W24" s="553"/>
      <c r="X24" s="554"/>
      <c r="Y24" s="555"/>
      <c r="Z24" s="457" t="s">
        <v>176</v>
      </c>
      <c r="AA24" s="437"/>
      <c r="AB24" s="437"/>
      <c r="AC24" s="437"/>
      <c r="AD24" s="437"/>
      <c r="AE24" s="437"/>
      <c r="AF24" s="437"/>
      <c r="AG24" s="438"/>
      <c r="AH24" s="458">
        <v>2333</v>
      </c>
      <c r="AI24" s="459"/>
      <c r="AJ24" s="459"/>
      <c r="AK24" s="459"/>
      <c r="AL24" s="501"/>
      <c r="AM24" s="458">
        <v>7449269</v>
      </c>
      <c r="AN24" s="459"/>
      <c r="AO24" s="459"/>
      <c r="AP24" s="459"/>
      <c r="AQ24" s="459"/>
      <c r="AR24" s="501"/>
      <c r="AS24" s="458">
        <v>3193</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117367314</v>
      </c>
      <c r="BO24" s="408"/>
      <c r="BP24" s="408"/>
      <c r="BQ24" s="408"/>
      <c r="BR24" s="408"/>
      <c r="BS24" s="408"/>
      <c r="BT24" s="408"/>
      <c r="BU24" s="409"/>
      <c r="BV24" s="407">
        <v>121703522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178</v>
      </c>
      <c r="F25" s="437"/>
      <c r="G25" s="437"/>
      <c r="H25" s="437"/>
      <c r="I25" s="437"/>
      <c r="J25" s="437"/>
      <c r="K25" s="438"/>
      <c r="L25" s="458">
        <v>2</v>
      </c>
      <c r="M25" s="459"/>
      <c r="N25" s="459"/>
      <c r="O25" s="459"/>
      <c r="P25" s="501"/>
      <c r="Q25" s="458">
        <v>8200</v>
      </c>
      <c r="R25" s="459"/>
      <c r="S25" s="459"/>
      <c r="T25" s="459"/>
      <c r="U25" s="459"/>
      <c r="V25" s="501"/>
      <c r="W25" s="553"/>
      <c r="X25" s="554"/>
      <c r="Y25" s="555"/>
      <c r="Z25" s="457" t="s">
        <v>179</v>
      </c>
      <c r="AA25" s="437"/>
      <c r="AB25" s="437"/>
      <c r="AC25" s="437"/>
      <c r="AD25" s="437"/>
      <c r="AE25" s="437"/>
      <c r="AF25" s="437"/>
      <c r="AG25" s="438"/>
      <c r="AH25" s="458">
        <v>391</v>
      </c>
      <c r="AI25" s="459"/>
      <c r="AJ25" s="459"/>
      <c r="AK25" s="459"/>
      <c r="AL25" s="501"/>
      <c r="AM25" s="458">
        <v>1307895</v>
      </c>
      <c r="AN25" s="459"/>
      <c r="AO25" s="459"/>
      <c r="AP25" s="459"/>
      <c r="AQ25" s="459"/>
      <c r="AR25" s="501"/>
      <c r="AS25" s="458">
        <v>3345</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20332115</v>
      </c>
      <c r="BO25" s="371"/>
      <c r="BP25" s="371"/>
      <c r="BQ25" s="371"/>
      <c r="BR25" s="371"/>
      <c r="BS25" s="371"/>
      <c r="BT25" s="371"/>
      <c r="BU25" s="372"/>
      <c r="BV25" s="370">
        <v>19200444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6900</v>
      </c>
      <c r="R26" s="459"/>
      <c r="S26" s="459"/>
      <c r="T26" s="459"/>
      <c r="U26" s="459"/>
      <c r="V26" s="501"/>
      <c r="W26" s="553"/>
      <c r="X26" s="554"/>
      <c r="Y26" s="555"/>
      <c r="Z26" s="457" t="s">
        <v>182</v>
      </c>
      <c r="AA26" s="559"/>
      <c r="AB26" s="559"/>
      <c r="AC26" s="559"/>
      <c r="AD26" s="559"/>
      <c r="AE26" s="559"/>
      <c r="AF26" s="559"/>
      <c r="AG26" s="560"/>
      <c r="AH26" s="458">
        <v>214</v>
      </c>
      <c r="AI26" s="459"/>
      <c r="AJ26" s="459"/>
      <c r="AK26" s="459"/>
      <c r="AL26" s="501"/>
      <c r="AM26" s="458">
        <v>667894</v>
      </c>
      <c r="AN26" s="459"/>
      <c r="AO26" s="459"/>
      <c r="AP26" s="459"/>
      <c r="AQ26" s="459"/>
      <c r="AR26" s="501"/>
      <c r="AS26" s="458">
        <v>3121</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130</v>
      </c>
      <c r="BO26" s="408"/>
      <c r="BP26" s="408"/>
      <c r="BQ26" s="408"/>
      <c r="BR26" s="408"/>
      <c r="BS26" s="408"/>
      <c r="BT26" s="408"/>
      <c r="BU26" s="409"/>
      <c r="BV26" s="407" t="s">
        <v>130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7900</v>
      </c>
      <c r="R27" s="459"/>
      <c r="S27" s="459"/>
      <c r="T27" s="459"/>
      <c r="U27" s="459"/>
      <c r="V27" s="501"/>
      <c r="W27" s="553"/>
      <c r="X27" s="554"/>
      <c r="Y27" s="555"/>
      <c r="Z27" s="457" t="s">
        <v>185</v>
      </c>
      <c r="AA27" s="437"/>
      <c r="AB27" s="437"/>
      <c r="AC27" s="437"/>
      <c r="AD27" s="437"/>
      <c r="AE27" s="437"/>
      <c r="AF27" s="437"/>
      <c r="AG27" s="438"/>
      <c r="AH27" s="458">
        <v>122</v>
      </c>
      <c r="AI27" s="459"/>
      <c r="AJ27" s="459"/>
      <c r="AK27" s="459"/>
      <c r="AL27" s="501"/>
      <c r="AM27" s="458">
        <v>430323</v>
      </c>
      <c r="AN27" s="459"/>
      <c r="AO27" s="459"/>
      <c r="AP27" s="459"/>
      <c r="AQ27" s="459"/>
      <c r="AR27" s="501"/>
      <c r="AS27" s="458">
        <v>3527</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t="s">
        <v>130</v>
      </c>
      <c r="BO27" s="527"/>
      <c r="BP27" s="527"/>
      <c r="BQ27" s="527"/>
      <c r="BR27" s="527"/>
      <c r="BS27" s="527"/>
      <c r="BT27" s="527"/>
      <c r="BU27" s="528"/>
      <c r="BV27" s="526" t="s">
        <v>130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7200</v>
      </c>
      <c r="R28" s="459"/>
      <c r="S28" s="459"/>
      <c r="T28" s="459"/>
      <c r="U28" s="459"/>
      <c r="V28" s="501"/>
      <c r="W28" s="553"/>
      <c r="X28" s="554"/>
      <c r="Y28" s="555"/>
      <c r="Z28" s="457" t="s">
        <v>188</v>
      </c>
      <c r="AA28" s="437"/>
      <c r="AB28" s="437"/>
      <c r="AC28" s="437"/>
      <c r="AD28" s="437"/>
      <c r="AE28" s="437"/>
      <c r="AF28" s="437"/>
      <c r="AG28" s="438"/>
      <c r="AH28" s="458">
        <v>30</v>
      </c>
      <c r="AI28" s="459"/>
      <c r="AJ28" s="459"/>
      <c r="AK28" s="459"/>
      <c r="AL28" s="501"/>
      <c r="AM28" s="458">
        <v>67050</v>
      </c>
      <c r="AN28" s="459"/>
      <c r="AO28" s="459"/>
      <c r="AP28" s="459"/>
      <c r="AQ28" s="459"/>
      <c r="AR28" s="501"/>
      <c r="AS28" s="458">
        <v>2235</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12412474</v>
      </c>
      <c r="BO28" s="371"/>
      <c r="BP28" s="371"/>
      <c r="BQ28" s="371"/>
      <c r="BR28" s="371"/>
      <c r="BS28" s="371"/>
      <c r="BT28" s="371"/>
      <c r="BU28" s="372"/>
      <c r="BV28" s="370">
        <v>9225650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190</v>
      </c>
      <c r="F29" s="437"/>
      <c r="G29" s="437"/>
      <c r="H29" s="437"/>
      <c r="I29" s="437"/>
      <c r="J29" s="437"/>
      <c r="K29" s="438"/>
      <c r="L29" s="458">
        <v>36</v>
      </c>
      <c r="M29" s="459"/>
      <c r="N29" s="459"/>
      <c r="O29" s="459"/>
      <c r="P29" s="501"/>
      <c r="Q29" s="458">
        <v>6600</v>
      </c>
      <c r="R29" s="459"/>
      <c r="S29" s="459"/>
      <c r="T29" s="459"/>
      <c r="U29" s="459"/>
      <c r="V29" s="501"/>
      <c r="W29" s="556"/>
      <c r="X29" s="557"/>
      <c r="Y29" s="558"/>
      <c r="Z29" s="457" t="s">
        <v>191</v>
      </c>
      <c r="AA29" s="437"/>
      <c r="AB29" s="437"/>
      <c r="AC29" s="437"/>
      <c r="AD29" s="437"/>
      <c r="AE29" s="437"/>
      <c r="AF29" s="437"/>
      <c r="AG29" s="438"/>
      <c r="AH29" s="458">
        <v>2485</v>
      </c>
      <c r="AI29" s="459"/>
      <c r="AJ29" s="459"/>
      <c r="AK29" s="459"/>
      <c r="AL29" s="501"/>
      <c r="AM29" s="458">
        <v>7946642</v>
      </c>
      <c r="AN29" s="459"/>
      <c r="AO29" s="459"/>
      <c r="AP29" s="459"/>
      <c r="AQ29" s="459"/>
      <c r="AR29" s="501"/>
      <c r="AS29" s="458">
        <v>3198</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3774493</v>
      </c>
      <c r="BO29" s="408"/>
      <c r="BP29" s="408"/>
      <c r="BQ29" s="408"/>
      <c r="BR29" s="408"/>
      <c r="BS29" s="408"/>
      <c r="BT29" s="408"/>
      <c r="BU29" s="409"/>
      <c r="BV29" s="407">
        <v>3773738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99.2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2308573</v>
      </c>
      <c r="BO30" s="527"/>
      <c r="BP30" s="527"/>
      <c r="BQ30" s="527"/>
      <c r="BR30" s="527"/>
      <c r="BS30" s="527"/>
      <c r="BT30" s="527"/>
      <c r="BU30" s="528"/>
      <c r="BV30" s="526">
        <v>1706528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202</v>
      </c>
      <c r="V33" s="431"/>
      <c r="W33" s="396" t="s">
        <v>203</v>
      </c>
      <c r="X33" s="396"/>
      <c r="Y33" s="396"/>
      <c r="Z33" s="396"/>
      <c r="AA33" s="396"/>
      <c r="AB33" s="396"/>
      <c r="AC33" s="396"/>
      <c r="AD33" s="396"/>
      <c r="AE33" s="396"/>
      <c r="AF33" s="396"/>
      <c r="AG33" s="396"/>
      <c r="AH33" s="396"/>
      <c r="AI33" s="396"/>
      <c r="AJ33" s="396"/>
      <c r="AK33" s="396"/>
      <c r="AL33" s="206"/>
      <c r="AM33" s="431" t="s">
        <v>202</v>
      </c>
      <c r="AN33" s="431"/>
      <c r="AO33" s="396" t="s">
        <v>201</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207</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8</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12</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15</v>
      </c>
      <c r="BF34" s="597"/>
      <c r="BG34" s="598" t="str">
        <f>IF('各会計、関係団体の財政状況及び健全化判断比率'!B35="","",'各会計、関係団体の財政状況及び健全化判断比率'!B35)</f>
        <v>卸売市場事業特別会計</v>
      </c>
      <c r="BH34" s="598"/>
      <c r="BI34" s="598"/>
      <c r="BJ34" s="598"/>
      <c r="BK34" s="598"/>
      <c r="BL34" s="598"/>
      <c r="BM34" s="598"/>
      <c r="BN34" s="598"/>
      <c r="BO34" s="598"/>
      <c r="BP34" s="598"/>
      <c r="BQ34" s="598"/>
      <c r="BR34" s="598"/>
      <c r="BS34" s="598"/>
      <c r="BT34" s="598"/>
      <c r="BU34" s="598"/>
      <c r="BV34" s="181"/>
      <c r="BW34" s="597">
        <f>IF(BY34="","",MAX(C34:D43,U34:V43,AM34:AN43,BE34:BF43)+1)</f>
        <v>19</v>
      </c>
      <c r="BX34" s="597"/>
      <c r="BY34" s="598" t="str">
        <f>IF('各会計、関係団体の財政状況及び健全化判断比率'!B68="","",'各会計、関係団体の財政状況及び健全化判断比率'!B68)</f>
        <v>和歌山地方税回収機構</v>
      </c>
      <c r="BZ34" s="598"/>
      <c r="CA34" s="598"/>
      <c r="CB34" s="598"/>
      <c r="CC34" s="598"/>
      <c r="CD34" s="598"/>
      <c r="CE34" s="598"/>
      <c r="CF34" s="598"/>
      <c r="CG34" s="598"/>
      <c r="CH34" s="598"/>
      <c r="CI34" s="598"/>
      <c r="CJ34" s="598"/>
      <c r="CK34" s="598"/>
      <c r="CL34" s="598"/>
      <c r="CM34" s="598"/>
      <c r="CN34" s="181"/>
      <c r="CO34" s="597">
        <f>IF(CQ34="","",MAX(C34:D43,U34:V43,AM34:AN43,BE34:BF43,BW34:BX43)+1)</f>
        <v>23</v>
      </c>
      <c r="CP34" s="597"/>
      <c r="CQ34" s="598" t="str">
        <f>IF('各会計、関係団体の財政状況及び健全化判断比率'!BS7="","",'各会計、関係団体の財政状況及び健全化判断比率'!BS7)</f>
        <v>和歌山市清掃株式会社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土地区画整理事業特別会計</v>
      </c>
      <c r="F35" s="598"/>
      <c r="G35" s="598"/>
      <c r="H35" s="598"/>
      <c r="I35" s="598"/>
      <c r="J35" s="598"/>
      <c r="K35" s="598"/>
      <c r="L35" s="598"/>
      <c r="M35" s="598"/>
      <c r="N35" s="598"/>
      <c r="O35" s="598"/>
      <c r="P35" s="598"/>
      <c r="Q35" s="598"/>
      <c r="R35" s="598"/>
      <c r="S35" s="598"/>
      <c r="T35" s="181"/>
      <c r="U35" s="597">
        <f>IF(W35="","",U34+1)</f>
        <v>9</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13</v>
      </c>
      <c r="AN35" s="597"/>
      <c r="AO35" s="598" t="str">
        <f>IF('各会計、関係団体の財政状況及び健全化判断比率'!B33="","",'各会計、関係団体の財政状況及び健全化判断比率'!B33)</f>
        <v>工業用水道事業会計</v>
      </c>
      <c r="AP35" s="598"/>
      <c r="AQ35" s="598"/>
      <c r="AR35" s="598"/>
      <c r="AS35" s="598"/>
      <c r="AT35" s="598"/>
      <c r="AU35" s="598"/>
      <c r="AV35" s="598"/>
      <c r="AW35" s="598"/>
      <c r="AX35" s="598"/>
      <c r="AY35" s="598"/>
      <c r="AZ35" s="598"/>
      <c r="BA35" s="598"/>
      <c r="BB35" s="598"/>
      <c r="BC35" s="598"/>
      <c r="BD35" s="181"/>
      <c r="BE35" s="597">
        <f t="shared" ref="BE35:BE43" si="1">IF(BG35="","",BE34+1)</f>
        <v>16</v>
      </c>
      <c r="BF35" s="597"/>
      <c r="BG35" s="598" t="str">
        <f>IF('各会計、関係団体の財政状況及び健全化判断比率'!B36="","",'各会計、関係団体の財政状況及び健全化判断比率'!B36)</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20</v>
      </c>
      <c r="BX35" s="597"/>
      <c r="BY35" s="598" t="str">
        <f>IF('各会計、関係団体の財政状況及び健全化判断比率'!B69="","",'各会計、関係団体の財政状況及び健全化判断比率'!B69)</f>
        <v>和歌山県住宅新築資金等貸付金回収管理組合</v>
      </c>
      <c r="BZ35" s="598"/>
      <c r="CA35" s="598"/>
      <c r="CB35" s="598"/>
      <c r="CC35" s="598"/>
      <c r="CD35" s="598"/>
      <c r="CE35" s="598"/>
      <c r="CF35" s="598"/>
      <c r="CG35" s="598"/>
      <c r="CH35" s="598"/>
      <c r="CI35" s="598"/>
      <c r="CJ35" s="598"/>
      <c r="CK35" s="598"/>
      <c r="CL35" s="598"/>
      <c r="CM35" s="598"/>
      <c r="CN35" s="181"/>
      <c r="CO35" s="597">
        <f t="shared" ref="CO35:CO43" si="3">IF(CQ35="","",CO34+1)</f>
        <v>24</v>
      </c>
      <c r="CP35" s="597"/>
      <c r="CQ35" s="598" t="str">
        <f>IF('各会計、関係団体の財政状況及び健全化判断比率'!BS8="","",'各会計、関係団体の財政状況及び健全化判断比率'!BS8)</f>
        <v>公益財団法人和歌山市文化スポーツ振興財団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住宅改修資金貸付事業特別会計</v>
      </c>
      <c r="F36" s="598"/>
      <c r="G36" s="598"/>
      <c r="H36" s="598"/>
      <c r="I36" s="598"/>
      <c r="J36" s="598"/>
      <c r="K36" s="598"/>
      <c r="L36" s="598"/>
      <c r="M36" s="598"/>
      <c r="N36" s="598"/>
      <c r="O36" s="598"/>
      <c r="P36" s="598"/>
      <c r="Q36" s="598"/>
      <c r="R36" s="598"/>
      <c r="S36" s="598"/>
      <c r="T36" s="181"/>
      <c r="U36" s="597">
        <f t="shared" ref="U36:U43" si="4">IF(W36="","",U35+1)</f>
        <v>10</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14</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81"/>
      <c r="BE36" s="597">
        <f t="shared" si="1"/>
        <v>17</v>
      </c>
      <c r="BF36" s="597"/>
      <c r="BG36" s="598" t="str">
        <f>IF('各会計、関係団体の財政状況及び健全化判断比率'!B37="","",'各会計、関係団体の財政状況及び健全化判断比率'!B37)</f>
        <v>漁業集落排水事業特別会計</v>
      </c>
      <c r="BH36" s="598"/>
      <c r="BI36" s="598"/>
      <c r="BJ36" s="598"/>
      <c r="BK36" s="598"/>
      <c r="BL36" s="598"/>
      <c r="BM36" s="598"/>
      <c r="BN36" s="598"/>
      <c r="BO36" s="598"/>
      <c r="BP36" s="598"/>
      <c r="BQ36" s="598"/>
      <c r="BR36" s="598"/>
      <c r="BS36" s="598"/>
      <c r="BT36" s="598"/>
      <c r="BU36" s="598"/>
      <c r="BV36" s="181"/>
      <c r="BW36" s="597">
        <f t="shared" si="2"/>
        <v>21</v>
      </c>
      <c r="BX36" s="597"/>
      <c r="BY36" s="598" t="str">
        <f>IF('各会計、関係団体の財政状況及び健全化判断比率'!B70="","",'各会計、関係団体の財政状況及び健全化判断比率'!B70)</f>
        <v>和歌山県後期高齢者医療広域連合</v>
      </c>
      <c r="BZ36" s="598"/>
      <c r="CA36" s="598"/>
      <c r="CB36" s="598"/>
      <c r="CC36" s="598"/>
      <c r="CD36" s="598"/>
      <c r="CE36" s="598"/>
      <c r="CF36" s="598"/>
      <c r="CG36" s="598"/>
      <c r="CH36" s="598"/>
      <c r="CI36" s="598"/>
      <c r="CJ36" s="598"/>
      <c r="CK36" s="598"/>
      <c r="CL36" s="598"/>
      <c r="CM36" s="598"/>
      <c r="CN36" s="181"/>
      <c r="CO36" s="597">
        <f t="shared" si="3"/>
        <v>25</v>
      </c>
      <c r="CP36" s="597"/>
      <c r="CQ36" s="598" t="str">
        <f>IF('各会計、関係団体の財政状況及び健全化判断比率'!BS9="","",'各会計、関係団体の財政状況及び健全化判断比率'!BS9)</f>
        <v>公益財団法人和歌山市中小企業勤労者福祉サービスセンター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住宅新築資金貸付事業特別会計</v>
      </c>
      <c r="F37" s="598"/>
      <c r="G37" s="598"/>
      <c r="H37" s="598"/>
      <c r="I37" s="598"/>
      <c r="J37" s="598"/>
      <c r="K37" s="598"/>
      <c r="L37" s="598"/>
      <c r="M37" s="598"/>
      <c r="N37" s="598"/>
      <c r="O37" s="598"/>
      <c r="P37" s="598"/>
      <c r="Q37" s="598"/>
      <c r="R37" s="598"/>
      <c r="S37" s="598"/>
      <c r="T37" s="181"/>
      <c r="U37" s="597">
        <f t="shared" si="4"/>
        <v>11</v>
      </c>
      <c r="V37" s="597"/>
      <c r="W37" s="598" t="str">
        <f>IF('各会計、関係団体の財政状況及び健全化判断比率'!B31="","",'各会計、関係団体の財政状況及び健全化判断比率'!B31)</f>
        <v>駐車場管理事業特別会計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18</v>
      </c>
      <c r="BF37" s="597"/>
      <c r="BG37" s="598" t="str">
        <f>IF('各会計、関係団体の財政状況及び健全化判断比率'!B38="","",'各会計、関係団体の財政状況及び健全化判断比率'!B38)</f>
        <v>土地造成事業特別会計</v>
      </c>
      <c r="BH37" s="598"/>
      <c r="BI37" s="598"/>
      <c r="BJ37" s="598"/>
      <c r="BK37" s="598"/>
      <c r="BL37" s="598"/>
      <c r="BM37" s="598"/>
      <c r="BN37" s="598"/>
      <c r="BO37" s="598"/>
      <c r="BP37" s="598"/>
      <c r="BQ37" s="598"/>
      <c r="BR37" s="598"/>
      <c r="BS37" s="598"/>
      <c r="BT37" s="598"/>
      <c r="BU37" s="598"/>
      <c r="BV37" s="181"/>
      <c r="BW37" s="597">
        <f t="shared" si="2"/>
        <v>22</v>
      </c>
      <c r="BX37" s="597"/>
      <c r="BY37" s="598" t="str">
        <f>IF('各会計、関係団体の財政状況及び健全化判断比率'!B71="","",'各会計、関係団体の財政状況及び健全化判断比率'!B71)</f>
        <v>和歌山県後期高齢者医療広域連合（特別会計）</v>
      </c>
      <c r="BZ37" s="598"/>
      <c r="CA37" s="598"/>
      <c r="CB37" s="598"/>
      <c r="CC37" s="598"/>
      <c r="CD37" s="598"/>
      <c r="CE37" s="598"/>
      <c r="CF37" s="598"/>
      <c r="CG37" s="598"/>
      <c r="CH37" s="598"/>
      <c r="CI37" s="598"/>
      <c r="CJ37" s="598"/>
      <c r="CK37" s="598"/>
      <c r="CL37" s="598"/>
      <c r="CM37" s="598"/>
      <c r="CN37" s="181"/>
      <c r="CO37" s="597">
        <f t="shared" si="3"/>
        <v>26</v>
      </c>
      <c r="CP37" s="597"/>
      <c r="CQ37" s="598" t="str">
        <f>IF('各会計、関係団体の財政状況及び健全化判断比率'!BS10="","",'各会計、関係団体の財政状況及び健全化判断比率'!BS10)</f>
        <v>株式会社ぶらくり</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宅地取得資金貸付事業特別会計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f t="shared" si="5"/>
        <v>6</v>
      </c>
      <c r="D39" s="597"/>
      <c r="E39" s="598" t="str">
        <f>IF('各会計、関係団体の財政状況及び健全化判断比率'!B12="","",'各会計、関係団体の財政状況及び健全化判断比率'!B12)</f>
        <v>母子父子寡婦福祉資金貸付事業特別会計</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f t="shared" si="5"/>
        <v>7</v>
      </c>
      <c r="D40" s="597"/>
      <c r="E40" s="598" t="str">
        <f>IF('各会計、関係団体の財政状況及び健全化判断比率'!B13="","",'各会計、関係団体の財政状況及び健全化判断比率'!B13)</f>
        <v>直轄事業用地先行取得事業特別会計</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fsx+3w2+TH/h2hyfMXjh9w1rG0e3zyqAoNvCyHntphWoGEv1FZfo4KFCuN6vTJ91/7GhCkllKz6KmEIu1hjUSw==" saltValue="8Yx+3BLb22Z6duT7Lsfi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232</v>
      </c>
      <c r="C5" s="610"/>
      <c r="D5" s="610"/>
      <c r="E5" s="610"/>
      <c r="F5" s="610"/>
      <c r="G5" s="610"/>
      <c r="H5" s="610"/>
      <c r="I5" s="610"/>
      <c r="J5" s="610"/>
      <c r="K5" s="610"/>
      <c r="L5" s="610"/>
      <c r="M5" s="610"/>
      <c r="N5" s="610"/>
      <c r="O5" s="610"/>
      <c r="P5" s="610"/>
      <c r="Q5" s="611"/>
      <c r="R5" s="612">
        <v>58993622</v>
      </c>
      <c r="S5" s="613"/>
      <c r="T5" s="613"/>
      <c r="U5" s="613"/>
      <c r="V5" s="613"/>
      <c r="W5" s="613"/>
      <c r="X5" s="613"/>
      <c r="Y5" s="614"/>
      <c r="Z5" s="615">
        <v>35.299999999999997</v>
      </c>
      <c r="AA5" s="615"/>
      <c r="AB5" s="615"/>
      <c r="AC5" s="615"/>
      <c r="AD5" s="616">
        <v>54774102</v>
      </c>
      <c r="AE5" s="616"/>
      <c r="AF5" s="616"/>
      <c r="AG5" s="616"/>
      <c r="AH5" s="616"/>
      <c r="AI5" s="616"/>
      <c r="AJ5" s="616"/>
      <c r="AK5" s="616"/>
      <c r="AL5" s="617">
        <v>67.400000000000006</v>
      </c>
      <c r="AM5" s="618"/>
      <c r="AN5" s="618"/>
      <c r="AO5" s="619"/>
      <c r="AP5" s="609" t="s">
        <v>233</v>
      </c>
      <c r="AQ5" s="610"/>
      <c r="AR5" s="610"/>
      <c r="AS5" s="610"/>
      <c r="AT5" s="610"/>
      <c r="AU5" s="610"/>
      <c r="AV5" s="610"/>
      <c r="AW5" s="610"/>
      <c r="AX5" s="610"/>
      <c r="AY5" s="610"/>
      <c r="AZ5" s="610"/>
      <c r="BA5" s="610"/>
      <c r="BB5" s="610"/>
      <c r="BC5" s="610"/>
      <c r="BD5" s="610"/>
      <c r="BE5" s="610"/>
      <c r="BF5" s="611"/>
      <c r="BG5" s="623">
        <v>52487085</v>
      </c>
      <c r="BH5" s="624"/>
      <c r="BI5" s="624"/>
      <c r="BJ5" s="624"/>
      <c r="BK5" s="624"/>
      <c r="BL5" s="624"/>
      <c r="BM5" s="624"/>
      <c r="BN5" s="625"/>
      <c r="BO5" s="626">
        <v>89</v>
      </c>
      <c r="BP5" s="626"/>
      <c r="BQ5" s="626"/>
      <c r="BR5" s="626"/>
      <c r="BS5" s="627">
        <v>695052</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15">
      <c r="B6" s="620" t="s">
        <v>237</v>
      </c>
      <c r="C6" s="621"/>
      <c r="D6" s="621"/>
      <c r="E6" s="621"/>
      <c r="F6" s="621"/>
      <c r="G6" s="621"/>
      <c r="H6" s="621"/>
      <c r="I6" s="621"/>
      <c r="J6" s="621"/>
      <c r="K6" s="621"/>
      <c r="L6" s="621"/>
      <c r="M6" s="621"/>
      <c r="N6" s="621"/>
      <c r="O6" s="621"/>
      <c r="P6" s="621"/>
      <c r="Q6" s="622"/>
      <c r="R6" s="623">
        <v>842136</v>
      </c>
      <c r="S6" s="624"/>
      <c r="T6" s="624"/>
      <c r="U6" s="624"/>
      <c r="V6" s="624"/>
      <c r="W6" s="624"/>
      <c r="X6" s="624"/>
      <c r="Y6" s="625"/>
      <c r="Z6" s="626">
        <v>0.5</v>
      </c>
      <c r="AA6" s="626"/>
      <c r="AB6" s="626"/>
      <c r="AC6" s="626"/>
      <c r="AD6" s="627">
        <v>842136</v>
      </c>
      <c r="AE6" s="627"/>
      <c r="AF6" s="627"/>
      <c r="AG6" s="627"/>
      <c r="AH6" s="627"/>
      <c r="AI6" s="627"/>
      <c r="AJ6" s="627"/>
      <c r="AK6" s="627"/>
      <c r="AL6" s="628">
        <v>1</v>
      </c>
      <c r="AM6" s="629"/>
      <c r="AN6" s="629"/>
      <c r="AO6" s="630"/>
      <c r="AP6" s="620" t="s">
        <v>238</v>
      </c>
      <c r="AQ6" s="621"/>
      <c r="AR6" s="621"/>
      <c r="AS6" s="621"/>
      <c r="AT6" s="621"/>
      <c r="AU6" s="621"/>
      <c r="AV6" s="621"/>
      <c r="AW6" s="621"/>
      <c r="AX6" s="621"/>
      <c r="AY6" s="621"/>
      <c r="AZ6" s="621"/>
      <c r="BA6" s="621"/>
      <c r="BB6" s="621"/>
      <c r="BC6" s="621"/>
      <c r="BD6" s="621"/>
      <c r="BE6" s="621"/>
      <c r="BF6" s="622"/>
      <c r="BG6" s="623">
        <v>52487085</v>
      </c>
      <c r="BH6" s="624"/>
      <c r="BI6" s="624"/>
      <c r="BJ6" s="624"/>
      <c r="BK6" s="624"/>
      <c r="BL6" s="624"/>
      <c r="BM6" s="624"/>
      <c r="BN6" s="625"/>
      <c r="BO6" s="626">
        <v>89</v>
      </c>
      <c r="BP6" s="626"/>
      <c r="BQ6" s="626"/>
      <c r="BR6" s="626"/>
      <c r="BS6" s="627">
        <v>695052</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831756</v>
      </c>
      <c r="CS6" s="624"/>
      <c r="CT6" s="624"/>
      <c r="CU6" s="624"/>
      <c r="CV6" s="624"/>
      <c r="CW6" s="624"/>
      <c r="CX6" s="624"/>
      <c r="CY6" s="625"/>
      <c r="CZ6" s="617">
        <v>0.5</v>
      </c>
      <c r="DA6" s="618"/>
      <c r="DB6" s="618"/>
      <c r="DC6" s="634"/>
      <c r="DD6" s="632" t="s">
        <v>130</v>
      </c>
      <c r="DE6" s="624"/>
      <c r="DF6" s="624"/>
      <c r="DG6" s="624"/>
      <c r="DH6" s="624"/>
      <c r="DI6" s="624"/>
      <c r="DJ6" s="624"/>
      <c r="DK6" s="624"/>
      <c r="DL6" s="624"/>
      <c r="DM6" s="624"/>
      <c r="DN6" s="624"/>
      <c r="DO6" s="624"/>
      <c r="DP6" s="625"/>
      <c r="DQ6" s="632">
        <v>831612</v>
      </c>
      <c r="DR6" s="624"/>
      <c r="DS6" s="624"/>
      <c r="DT6" s="624"/>
      <c r="DU6" s="624"/>
      <c r="DV6" s="624"/>
      <c r="DW6" s="624"/>
      <c r="DX6" s="624"/>
      <c r="DY6" s="624"/>
      <c r="DZ6" s="624"/>
      <c r="EA6" s="624"/>
      <c r="EB6" s="624"/>
      <c r="EC6" s="633"/>
    </row>
    <row r="7" spans="2:143" ht="11.25" customHeight="1" x14ac:dyDescent="0.15">
      <c r="B7" s="620" t="s">
        <v>240</v>
      </c>
      <c r="C7" s="621"/>
      <c r="D7" s="621"/>
      <c r="E7" s="621"/>
      <c r="F7" s="621"/>
      <c r="G7" s="621"/>
      <c r="H7" s="621"/>
      <c r="I7" s="621"/>
      <c r="J7" s="621"/>
      <c r="K7" s="621"/>
      <c r="L7" s="621"/>
      <c r="M7" s="621"/>
      <c r="N7" s="621"/>
      <c r="O7" s="621"/>
      <c r="P7" s="621"/>
      <c r="Q7" s="622"/>
      <c r="R7" s="623">
        <v>27017</v>
      </c>
      <c r="S7" s="624"/>
      <c r="T7" s="624"/>
      <c r="U7" s="624"/>
      <c r="V7" s="624"/>
      <c r="W7" s="624"/>
      <c r="X7" s="624"/>
      <c r="Y7" s="625"/>
      <c r="Z7" s="626">
        <v>0</v>
      </c>
      <c r="AA7" s="626"/>
      <c r="AB7" s="626"/>
      <c r="AC7" s="626"/>
      <c r="AD7" s="627">
        <v>27017</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22825647</v>
      </c>
      <c r="BH7" s="624"/>
      <c r="BI7" s="624"/>
      <c r="BJ7" s="624"/>
      <c r="BK7" s="624"/>
      <c r="BL7" s="624"/>
      <c r="BM7" s="624"/>
      <c r="BN7" s="625"/>
      <c r="BO7" s="626">
        <v>38.700000000000003</v>
      </c>
      <c r="BP7" s="626"/>
      <c r="BQ7" s="626"/>
      <c r="BR7" s="626"/>
      <c r="BS7" s="627">
        <v>695052</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15538764</v>
      </c>
      <c r="CS7" s="624"/>
      <c r="CT7" s="624"/>
      <c r="CU7" s="624"/>
      <c r="CV7" s="624"/>
      <c r="CW7" s="624"/>
      <c r="CX7" s="624"/>
      <c r="CY7" s="625"/>
      <c r="CZ7" s="626">
        <v>9.4</v>
      </c>
      <c r="DA7" s="626"/>
      <c r="DB7" s="626"/>
      <c r="DC7" s="626"/>
      <c r="DD7" s="632">
        <v>17518</v>
      </c>
      <c r="DE7" s="624"/>
      <c r="DF7" s="624"/>
      <c r="DG7" s="624"/>
      <c r="DH7" s="624"/>
      <c r="DI7" s="624"/>
      <c r="DJ7" s="624"/>
      <c r="DK7" s="624"/>
      <c r="DL7" s="624"/>
      <c r="DM7" s="624"/>
      <c r="DN7" s="624"/>
      <c r="DO7" s="624"/>
      <c r="DP7" s="625"/>
      <c r="DQ7" s="632">
        <v>13301236</v>
      </c>
      <c r="DR7" s="624"/>
      <c r="DS7" s="624"/>
      <c r="DT7" s="624"/>
      <c r="DU7" s="624"/>
      <c r="DV7" s="624"/>
      <c r="DW7" s="624"/>
      <c r="DX7" s="624"/>
      <c r="DY7" s="624"/>
      <c r="DZ7" s="624"/>
      <c r="EA7" s="624"/>
      <c r="EB7" s="624"/>
      <c r="EC7" s="633"/>
    </row>
    <row r="8" spans="2:143" ht="11.25" customHeight="1" x14ac:dyDescent="0.15">
      <c r="B8" s="620" t="s">
        <v>243</v>
      </c>
      <c r="C8" s="621"/>
      <c r="D8" s="621"/>
      <c r="E8" s="621"/>
      <c r="F8" s="621"/>
      <c r="G8" s="621"/>
      <c r="H8" s="621"/>
      <c r="I8" s="621"/>
      <c r="J8" s="621"/>
      <c r="K8" s="621"/>
      <c r="L8" s="621"/>
      <c r="M8" s="621"/>
      <c r="N8" s="621"/>
      <c r="O8" s="621"/>
      <c r="P8" s="621"/>
      <c r="Q8" s="622"/>
      <c r="R8" s="623">
        <v>385766</v>
      </c>
      <c r="S8" s="624"/>
      <c r="T8" s="624"/>
      <c r="U8" s="624"/>
      <c r="V8" s="624"/>
      <c r="W8" s="624"/>
      <c r="X8" s="624"/>
      <c r="Y8" s="625"/>
      <c r="Z8" s="626">
        <v>0.2</v>
      </c>
      <c r="AA8" s="626"/>
      <c r="AB8" s="626"/>
      <c r="AC8" s="626"/>
      <c r="AD8" s="627">
        <v>385766</v>
      </c>
      <c r="AE8" s="627"/>
      <c r="AF8" s="627"/>
      <c r="AG8" s="627"/>
      <c r="AH8" s="627"/>
      <c r="AI8" s="627"/>
      <c r="AJ8" s="627"/>
      <c r="AK8" s="627"/>
      <c r="AL8" s="628">
        <v>0.5</v>
      </c>
      <c r="AM8" s="629"/>
      <c r="AN8" s="629"/>
      <c r="AO8" s="630"/>
      <c r="AP8" s="620" t="s">
        <v>244</v>
      </c>
      <c r="AQ8" s="621"/>
      <c r="AR8" s="621"/>
      <c r="AS8" s="621"/>
      <c r="AT8" s="621"/>
      <c r="AU8" s="621"/>
      <c r="AV8" s="621"/>
      <c r="AW8" s="621"/>
      <c r="AX8" s="621"/>
      <c r="AY8" s="621"/>
      <c r="AZ8" s="621"/>
      <c r="BA8" s="621"/>
      <c r="BB8" s="621"/>
      <c r="BC8" s="621"/>
      <c r="BD8" s="621"/>
      <c r="BE8" s="621"/>
      <c r="BF8" s="622"/>
      <c r="BG8" s="623">
        <v>588077</v>
      </c>
      <c r="BH8" s="624"/>
      <c r="BI8" s="624"/>
      <c r="BJ8" s="624"/>
      <c r="BK8" s="624"/>
      <c r="BL8" s="624"/>
      <c r="BM8" s="624"/>
      <c r="BN8" s="625"/>
      <c r="BO8" s="626">
        <v>1</v>
      </c>
      <c r="BP8" s="626"/>
      <c r="BQ8" s="626"/>
      <c r="BR8" s="626"/>
      <c r="BS8" s="627" t="s">
        <v>130</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79798976</v>
      </c>
      <c r="CS8" s="624"/>
      <c r="CT8" s="624"/>
      <c r="CU8" s="624"/>
      <c r="CV8" s="624"/>
      <c r="CW8" s="624"/>
      <c r="CX8" s="624"/>
      <c r="CY8" s="625"/>
      <c r="CZ8" s="626">
        <v>48.4</v>
      </c>
      <c r="DA8" s="626"/>
      <c r="DB8" s="626"/>
      <c r="DC8" s="626"/>
      <c r="DD8" s="632">
        <v>551555</v>
      </c>
      <c r="DE8" s="624"/>
      <c r="DF8" s="624"/>
      <c r="DG8" s="624"/>
      <c r="DH8" s="624"/>
      <c r="DI8" s="624"/>
      <c r="DJ8" s="624"/>
      <c r="DK8" s="624"/>
      <c r="DL8" s="624"/>
      <c r="DM8" s="624"/>
      <c r="DN8" s="624"/>
      <c r="DO8" s="624"/>
      <c r="DP8" s="625"/>
      <c r="DQ8" s="632">
        <v>30710962</v>
      </c>
      <c r="DR8" s="624"/>
      <c r="DS8" s="624"/>
      <c r="DT8" s="624"/>
      <c r="DU8" s="624"/>
      <c r="DV8" s="624"/>
      <c r="DW8" s="624"/>
      <c r="DX8" s="624"/>
      <c r="DY8" s="624"/>
      <c r="DZ8" s="624"/>
      <c r="EA8" s="624"/>
      <c r="EB8" s="624"/>
      <c r="EC8" s="633"/>
    </row>
    <row r="9" spans="2:143" ht="11.25" customHeight="1" x14ac:dyDescent="0.15">
      <c r="B9" s="620" t="s">
        <v>246</v>
      </c>
      <c r="C9" s="621"/>
      <c r="D9" s="621"/>
      <c r="E9" s="621"/>
      <c r="F9" s="621"/>
      <c r="G9" s="621"/>
      <c r="H9" s="621"/>
      <c r="I9" s="621"/>
      <c r="J9" s="621"/>
      <c r="K9" s="621"/>
      <c r="L9" s="621"/>
      <c r="M9" s="621"/>
      <c r="N9" s="621"/>
      <c r="O9" s="621"/>
      <c r="P9" s="621"/>
      <c r="Q9" s="622"/>
      <c r="R9" s="623">
        <v>275220</v>
      </c>
      <c r="S9" s="624"/>
      <c r="T9" s="624"/>
      <c r="U9" s="624"/>
      <c r="V9" s="624"/>
      <c r="W9" s="624"/>
      <c r="X9" s="624"/>
      <c r="Y9" s="625"/>
      <c r="Z9" s="626">
        <v>0.2</v>
      </c>
      <c r="AA9" s="626"/>
      <c r="AB9" s="626"/>
      <c r="AC9" s="626"/>
      <c r="AD9" s="627">
        <v>275220</v>
      </c>
      <c r="AE9" s="627"/>
      <c r="AF9" s="627"/>
      <c r="AG9" s="627"/>
      <c r="AH9" s="627"/>
      <c r="AI9" s="627"/>
      <c r="AJ9" s="627"/>
      <c r="AK9" s="627"/>
      <c r="AL9" s="628">
        <v>0.3</v>
      </c>
      <c r="AM9" s="629"/>
      <c r="AN9" s="629"/>
      <c r="AO9" s="630"/>
      <c r="AP9" s="620" t="s">
        <v>247</v>
      </c>
      <c r="AQ9" s="621"/>
      <c r="AR9" s="621"/>
      <c r="AS9" s="621"/>
      <c r="AT9" s="621"/>
      <c r="AU9" s="621"/>
      <c r="AV9" s="621"/>
      <c r="AW9" s="621"/>
      <c r="AX9" s="621"/>
      <c r="AY9" s="621"/>
      <c r="AZ9" s="621"/>
      <c r="BA9" s="621"/>
      <c r="BB9" s="621"/>
      <c r="BC9" s="621"/>
      <c r="BD9" s="621"/>
      <c r="BE9" s="621"/>
      <c r="BF9" s="622"/>
      <c r="BG9" s="623">
        <v>18261654</v>
      </c>
      <c r="BH9" s="624"/>
      <c r="BI9" s="624"/>
      <c r="BJ9" s="624"/>
      <c r="BK9" s="624"/>
      <c r="BL9" s="624"/>
      <c r="BM9" s="624"/>
      <c r="BN9" s="625"/>
      <c r="BO9" s="626">
        <v>31</v>
      </c>
      <c r="BP9" s="626"/>
      <c r="BQ9" s="626"/>
      <c r="BR9" s="626"/>
      <c r="BS9" s="627" t="s">
        <v>130</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11993034</v>
      </c>
      <c r="CS9" s="624"/>
      <c r="CT9" s="624"/>
      <c r="CU9" s="624"/>
      <c r="CV9" s="624"/>
      <c r="CW9" s="624"/>
      <c r="CX9" s="624"/>
      <c r="CY9" s="625"/>
      <c r="CZ9" s="626">
        <v>7.3</v>
      </c>
      <c r="DA9" s="626"/>
      <c r="DB9" s="626"/>
      <c r="DC9" s="626"/>
      <c r="DD9" s="632">
        <v>266189</v>
      </c>
      <c r="DE9" s="624"/>
      <c r="DF9" s="624"/>
      <c r="DG9" s="624"/>
      <c r="DH9" s="624"/>
      <c r="DI9" s="624"/>
      <c r="DJ9" s="624"/>
      <c r="DK9" s="624"/>
      <c r="DL9" s="624"/>
      <c r="DM9" s="624"/>
      <c r="DN9" s="624"/>
      <c r="DO9" s="624"/>
      <c r="DP9" s="625"/>
      <c r="DQ9" s="632">
        <v>7131340</v>
      </c>
      <c r="DR9" s="624"/>
      <c r="DS9" s="624"/>
      <c r="DT9" s="624"/>
      <c r="DU9" s="624"/>
      <c r="DV9" s="624"/>
      <c r="DW9" s="624"/>
      <c r="DX9" s="624"/>
      <c r="DY9" s="624"/>
      <c r="DZ9" s="624"/>
      <c r="EA9" s="624"/>
      <c r="EB9" s="624"/>
      <c r="EC9" s="633"/>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139</v>
      </c>
      <c r="S10" s="624"/>
      <c r="T10" s="624"/>
      <c r="U10" s="624"/>
      <c r="V10" s="624"/>
      <c r="W10" s="624"/>
      <c r="X10" s="624"/>
      <c r="Y10" s="625"/>
      <c r="Z10" s="626" t="s">
        <v>130</v>
      </c>
      <c r="AA10" s="626"/>
      <c r="AB10" s="626"/>
      <c r="AC10" s="626"/>
      <c r="AD10" s="627" t="s">
        <v>130</v>
      </c>
      <c r="AE10" s="627"/>
      <c r="AF10" s="627"/>
      <c r="AG10" s="627"/>
      <c r="AH10" s="627"/>
      <c r="AI10" s="627"/>
      <c r="AJ10" s="627"/>
      <c r="AK10" s="627"/>
      <c r="AL10" s="628" t="s">
        <v>139</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1110920</v>
      </c>
      <c r="BH10" s="624"/>
      <c r="BI10" s="624"/>
      <c r="BJ10" s="624"/>
      <c r="BK10" s="624"/>
      <c r="BL10" s="624"/>
      <c r="BM10" s="624"/>
      <c r="BN10" s="625"/>
      <c r="BO10" s="626">
        <v>1.9</v>
      </c>
      <c r="BP10" s="626"/>
      <c r="BQ10" s="626"/>
      <c r="BR10" s="626"/>
      <c r="BS10" s="627" t="s">
        <v>130</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186392</v>
      </c>
      <c r="CS10" s="624"/>
      <c r="CT10" s="624"/>
      <c r="CU10" s="624"/>
      <c r="CV10" s="624"/>
      <c r="CW10" s="624"/>
      <c r="CX10" s="624"/>
      <c r="CY10" s="625"/>
      <c r="CZ10" s="626">
        <v>0.1</v>
      </c>
      <c r="DA10" s="626"/>
      <c r="DB10" s="626"/>
      <c r="DC10" s="626"/>
      <c r="DD10" s="632" t="s">
        <v>130</v>
      </c>
      <c r="DE10" s="624"/>
      <c r="DF10" s="624"/>
      <c r="DG10" s="624"/>
      <c r="DH10" s="624"/>
      <c r="DI10" s="624"/>
      <c r="DJ10" s="624"/>
      <c r="DK10" s="624"/>
      <c r="DL10" s="624"/>
      <c r="DM10" s="624"/>
      <c r="DN10" s="624"/>
      <c r="DO10" s="624"/>
      <c r="DP10" s="625"/>
      <c r="DQ10" s="632">
        <v>167280</v>
      </c>
      <c r="DR10" s="624"/>
      <c r="DS10" s="624"/>
      <c r="DT10" s="624"/>
      <c r="DU10" s="624"/>
      <c r="DV10" s="624"/>
      <c r="DW10" s="624"/>
      <c r="DX10" s="624"/>
      <c r="DY10" s="624"/>
      <c r="DZ10" s="624"/>
      <c r="EA10" s="624"/>
      <c r="EB10" s="624"/>
      <c r="EC10" s="633"/>
    </row>
    <row r="11" spans="2:143" ht="11.25" customHeight="1" x14ac:dyDescent="0.15">
      <c r="B11" s="620" t="s">
        <v>252</v>
      </c>
      <c r="C11" s="621"/>
      <c r="D11" s="621"/>
      <c r="E11" s="621"/>
      <c r="F11" s="621"/>
      <c r="G11" s="621"/>
      <c r="H11" s="621"/>
      <c r="I11" s="621"/>
      <c r="J11" s="621"/>
      <c r="K11" s="621"/>
      <c r="L11" s="621"/>
      <c r="M11" s="621"/>
      <c r="N11" s="621"/>
      <c r="O11" s="621"/>
      <c r="P11" s="621"/>
      <c r="Q11" s="622"/>
      <c r="R11" s="623">
        <v>8905493</v>
      </c>
      <c r="S11" s="624"/>
      <c r="T11" s="624"/>
      <c r="U11" s="624"/>
      <c r="V11" s="624"/>
      <c r="W11" s="624"/>
      <c r="X11" s="624"/>
      <c r="Y11" s="625"/>
      <c r="Z11" s="628">
        <v>5.3</v>
      </c>
      <c r="AA11" s="629"/>
      <c r="AB11" s="629"/>
      <c r="AC11" s="635"/>
      <c r="AD11" s="632">
        <v>8905493</v>
      </c>
      <c r="AE11" s="624"/>
      <c r="AF11" s="624"/>
      <c r="AG11" s="624"/>
      <c r="AH11" s="624"/>
      <c r="AI11" s="624"/>
      <c r="AJ11" s="624"/>
      <c r="AK11" s="625"/>
      <c r="AL11" s="628">
        <v>11</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2864996</v>
      </c>
      <c r="BH11" s="624"/>
      <c r="BI11" s="624"/>
      <c r="BJ11" s="624"/>
      <c r="BK11" s="624"/>
      <c r="BL11" s="624"/>
      <c r="BM11" s="624"/>
      <c r="BN11" s="625"/>
      <c r="BO11" s="626">
        <v>4.9000000000000004</v>
      </c>
      <c r="BP11" s="626"/>
      <c r="BQ11" s="626"/>
      <c r="BR11" s="626"/>
      <c r="BS11" s="627">
        <v>695052</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1129380</v>
      </c>
      <c r="CS11" s="624"/>
      <c r="CT11" s="624"/>
      <c r="CU11" s="624"/>
      <c r="CV11" s="624"/>
      <c r="CW11" s="624"/>
      <c r="CX11" s="624"/>
      <c r="CY11" s="625"/>
      <c r="CZ11" s="626">
        <v>0.7</v>
      </c>
      <c r="DA11" s="626"/>
      <c r="DB11" s="626"/>
      <c r="DC11" s="626"/>
      <c r="DD11" s="632">
        <v>250175</v>
      </c>
      <c r="DE11" s="624"/>
      <c r="DF11" s="624"/>
      <c r="DG11" s="624"/>
      <c r="DH11" s="624"/>
      <c r="DI11" s="624"/>
      <c r="DJ11" s="624"/>
      <c r="DK11" s="624"/>
      <c r="DL11" s="624"/>
      <c r="DM11" s="624"/>
      <c r="DN11" s="624"/>
      <c r="DO11" s="624"/>
      <c r="DP11" s="625"/>
      <c r="DQ11" s="632">
        <v>771186</v>
      </c>
      <c r="DR11" s="624"/>
      <c r="DS11" s="624"/>
      <c r="DT11" s="624"/>
      <c r="DU11" s="624"/>
      <c r="DV11" s="624"/>
      <c r="DW11" s="624"/>
      <c r="DX11" s="624"/>
      <c r="DY11" s="624"/>
      <c r="DZ11" s="624"/>
      <c r="EA11" s="624"/>
      <c r="EB11" s="624"/>
      <c r="EC11" s="633"/>
    </row>
    <row r="12" spans="2:143" ht="11.25" customHeight="1" x14ac:dyDescent="0.15">
      <c r="B12" s="620" t="s">
        <v>255</v>
      </c>
      <c r="C12" s="621"/>
      <c r="D12" s="621"/>
      <c r="E12" s="621"/>
      <c r="F12" s="621"/>
      <c r="G12" s="621"/>
      <c r="H12" s="621"/>
      <c r="I12" s="621"/>
      <c r="J12" s="621"/>
      <c r="K12" s="621"/>
      <c r="L12" s="621"/>
      <c r="M12" s="621"/>
      <c r="N12" s="621"/>
      <c r="O12" s="621"/>
      <c r="P12" s="621"/>
      <c r="Q12" s="622"/>
      <c r="R12" s="623">
        <v>15602</v>
      </c>
      <c r="S12" s="624"/>
      <c r="T12" s="624"/>
      <c r="U12" s="624"/>
      <c r="V12" s="624"/>
      <c r="W12" s="624"/>
      <c r="X12" s="624"/>
      <c r="Y12" s="625"/>
      <c r="Z12" s="626">
        <v>0</v>
      </c>
      <c r="AA12" s="626"/>
      <c r="AB12" s="626"/>
      <c r="AC12" s="626"/>
      <c r="AD12" s="627">
        <v>15602</v>
      </c>
      <c r="AE12" s="627"/>
      <c r="AF12" s="627"/>
      <c r="AG12" s="627"/>
      <c r="AH12" s="627"/>
      <c r="AI12" s="627"/>
      <c r="AJ12" s="627"/>
      <c r="AK12" s="627"/>
      <c r="AL12" s="628">
        <v>0</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25640398</v>
      </c>
      <c r="BH12" s="624"/>
      <c r="BI12" s="624"/>
      <c r="BJ12" s="624"/>
      <c r="BK12" s="624"/>
      <c r="BL12" s="624"/>
      <c r="BM12" s="624"/>
      <c r="BN12" s="625"/>
      <c r="BO12" s="626">
        <v>43.5</v>
      </c>
      <c r="BP12" s="626"/>
      <c r="BQ12" s="626"/>
      <c r="BR12" s="626"/>
      <c r="BS12" s="627" t="s">
        <v>130</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3844574</v>
      </c>
      <c r="CS12" s="624"/>
      <c r="CT12" s="624"/>
      <c r="CU12" s="624"/>
      <c r="CV12" s="624"/>
      <c r="CW12" s="624"/>
      <c r="CX12" s="624"/>
      <c r="CY12" s="625"/>
      <c r="CZ12" s="626">
        <v>2.2999999999999998</v>
      </c>
      <c r="DA12" s="626"/>
      <c r="DB12" s="626"/>
      <c r="DC12" s="626"/>
      <c r="DD12" s="632">
        <v>217905</v>
      </c>
      <c r="DE12" s="624"/>
      <c r="DF12" s="624"/>
      <c r="DG12" s="624"/>
      <c r="DH12" s="624"/>
      <c r="DI12" s="624"/>
      <c r="DJ12" s="624"/>
      <c r="DK12" s="624"/>
      <c r="DL12" s="624"/>
      <c r="DM12" s="624"/>
      <c r="DN12" s="624"/>
      <c r="DO12" s="624"/>
      <c r="DP12" s="625"/>
      <c r="DQ12" s="632">
        <v>2613327</v>
      </c>
      <c r="DR12" s="624"/>
      <c r="DS12" s="624"/>
      <c r="DT12" s="624"/>
      <c r="DU12" s="624"/>
      <c r="DV12" s="624"/>
      <c r="DW12" s="624"/>
      <c r="DX12" s="624"/>
      <c r="DY12" s="624"/>
      <c r="DZ12" s="624"/>
      <c r="EA12" s="624"/>
      <c r="EB12" s="624"/>
      <c r="EC12" s="633"/>
    </row>
    <row r="13" spans="2:143" ht="11.25" customHeight="1" x14ac:dyDescent="0.15">
      <c r="B13" s="620" t="s">
        <v>258</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130</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25448880</v>
      </c>
      <c r="BH13" s="624"/>
      <c r="BI13" s="624"/>
      <c r="BJ13" s="624"/>
      <c r="BK13" s="624"/>
      <c r="BL13" s="624"/>
      <c r="BM13" s="624"/>
      <c r="BN13" s="625"/>
      <c r="BO13" s="626">
        <v>43.1</v>
      </c>
      <c r="BP13" s="626"/>
      <c r="BQ13" s="626"/>
      <c r="BR13" s="626"/>
      <c r="BS13" s="627" t="s">
        <v>130</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17785634</v>
      </c>
      <c r="CS13" s="624"/>
      <c r="CT13" s="624"/>
      <c r="CU13" s="624"/>
      <c r="CV13" s="624"/>
      <c r="CW13" s="624"/>
      <c r="CX13" s="624"/>
      <c r="CY13" s="625"/>
      <c r="CZ13" s="626">
        <v>10.8</v>
      </c>
      <c r="DA13" s="626"/>
      <c r="DB13" s="626"/>
      <c r="DC13" s="626"/>
      <c r="DD13" s="632">
        <v>5759399</v>
      </c>
      <c r="DE13" s="624"/>
      <c r="DF13" s="624"/>
      <c r="DG13" s="624"/>
      <c r="DH13" s="624"/>
      <c r="DI13" s="624"/>
      <c r="DJ13" s="624"/>
      <c r="DK13" s="624"/>
      <c r="DL13" s="624"/>
      <c r="DM13" s="624"/>
      <c r="DN13" s="624"/>
      <c r="DO13" s="624"/>
      <c r="DP13" s="625"/>
      <c r="DQ13" s="632">
        <v>10847695</v>
      </c>
      <c r="DR13" s="624"/>
      <c r="DS13" s="624"/>
      <c r="DT13" s="624"/>
      <c r="DU13" s="624"/>
      <c r="DV13" s="624"/>
      <c r="DW13" s="624"/>
      <c r="DX13" s="624"/>
      <c r="DY13" s="624"/>
      <c r="DZ13" s="624"/>
      <c r="EA13" s="624"/>
      <c r="EB13" s="624"/>
      <c r="EC13" s="633"/>
    </row>
    <row r="14" spans="2:143" ht="11.25" customHeight="1" x14ac:dyDescent="0.15">
      <c r="B14" s="620" t="s">
        <v>261</v>
      </c>
      <c r="C14" s="621"/>
      <c r="D14" s="621"/>
      <c r="E14" s="621"/>
      <c r="F14" s="621"/>
      <c r="G14" s="621"/>
      <c r="H14" s="621"/>
      <c r="I14" s="621"/>
      <c r="J14" s="621"/>
      <c r="K14" s="621"/>
      <c r="L14" s="621"/>
      <c r="M14" s="621"/>
      <c r="N14" s="621"/>
      <c r="O14" s="621"/>
      <c r="P14" s="621"/>
      <c r="Q14" s="622"/>
      <c r="R14" s="623">
        <v>2468</v>
      </c>
      <c r="S14" s="624"/>
      <c r="T14" s="624"/>
      <c r="U14" s="624"/>
      <c r="V14" s="624"/>
      <c r="W14" s="624"/>
      <c r="X14" s="624"/>
      <c r="Y14" s="625"/>
      <c r="Z14" s="626">
        <v>0</v>
      </c>
      <c r="AA14" s="626"/>
      <c r="AB14" s="626"/>
      <c r="AC14" s="626"/>
      <c r="AD14" s="627">
        <v>2468</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1211629</v>
      </c>
      <c r="BH14" s="624"/>
      <c r="BI14" s="624"/>
      <c r="BJ14" s="624"/>
      <c r="BK14" s="624"/>
      <c r="BL14" s="624"/>
      <c r="BM14" s="624"/>
      <c r="BN14" s="625"/>
      <c r="BO14" s="626">
        <v>2.1</v>
      </c>
      <c r="BP14" s="626"/>
      <c r="BQ14" s="626"/>
      <c r="BR14" s="626"/>
      <c r="BS14" s="627" t="s">
        <v>130</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4307292</v>
      </c>
      <c r="CS14" s="624"/>
      <c r="CT14" s="624"/>
      <c r="CU14" s="624"/>
      <c r="CV14" s="624"/>
      <c r="CW14" s="624"/>
      <c r="CX14" s="624"/>
      <c r="CY14" s="625"/>
      <c r="CZ14" s="626">
        <v>2.6</v>
      </c>
      <c r="DA14" s="626"/>
      <c r="DB14" s="626"/>
      <c r="DC14" s="626"/>
      <c r="DD14" s="632">
        <v>239696</v>
      </c>
      <c r="DE14" s="624"/>
      <c r="DF14" s="624"/>
      <c r="DG14" s="624"/>
      <c r="DH14" s="624"/>
      <c r="DI14" s="624"/>
      <c r="DJ14" s="624"/>
      <c r="DK14" s="624"/>
      <c r="DL14" s="624"/>
      <c r="DM14" s="624"/>
      <c r="DN14" s="624"/>
      <c r="DO14" s="624"/>
      <c r="DP14" s="625"/>
      <c r="DQ14" s="632">
        <v>3958190</v>
      </c>
      <c r="DR14" s="624"/>
      <c r="DS14" s="624"/>
      <c r="DT14" s="624"/>
      <c r="DU14" s="624"/>
      <c r="DV14" s="624"/>
      <c r="DW14" s="624"/>
      <c r="DX14" s="624"/>
      <c r="DY14" s="624"/>
      <c r="DZ14" s="624"/>
      <c r="EA14" s="624"/>
      <c r="EB14" s="624"/>
      <c r="EC14" s="633"/>
    </row>
    <row r="15" spans="2:143" ht="11.25" customHeight="1" x14ac:dyDescent="0.15">
      <c r="B15" s="620" t="s">
        <v>264</v>
      </c>
      <c r="C15" s="621"/>
      <c r="D15" s="621"/>
      <c r="E15" s="621"/>
      <c r="F15" s="621"/>
      <c r="G15" s="621"/>
      <c r="H15" s="621"/>
      <c r="I15" s="621"/>
      <c r="J15" s="621"/>
      <c r="K15" s="621"/>
      <c r="L15" s="621"/>
      <c r="M15" s="621"/>
      <c r="N15" s="621"/>
      <c r="O15" s="621"/>
      <c r="P15" s="621"/>
      <c r="Q15" s="622"/>
      <c r="R15" s="623" t="s">
        <v>139</v>
      </c>
      <c r="S15" s="624"/>
      <c r="T15" s="624"/>
      <c r="U15" s="624"/>
      <c r="V15" s="624"/>
      <c r="W15" s="624"/>
      <c r="X15" s="624"/>
      <c r="Y15" s="625"/>
      <c r="Z15" s="626" t="s">
        <v>130</v>
      </c>
      <c r="AA15" s="626"/>
      <c r="AB15" s="626"/>
      <c r="AC15" s="626"/>
      <c r="AD15" s="627" t="s">
        <v>130</v>
      </c>
      <c r="AE15" s="627"/>
      <c r="AF15" s="627"/>
      <c r="AG15" s="627"/>
      <c r="AH15" s="627"/>
      <c r="AI15" s="627"/>
      <c r="AJ15" s="627"/>
      <c r="AK15" s="627"/>
      <c r="AL15" s="628" t="s">
        <v>130</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2809411</v>
      </c>
      <c r="BH15" s="624"/>
      <c r="BI15" s="624"/>
      <c r="BJ15" s="624"/>
      <c r="BK15" s="624"/>
      <c r="BL15" s="624"/>
      <c r="BM15" s="624"/>
      <c r="BN15" s="625"/>
      <c r="BO15" s="626">
        <v>4.8</v>
      </c>
      <c r="BP15" s="626"/>
      <c r="BQ15" s="626"/>
      <c r="BR15" s="626"/>
      <c r="BS15" s="627" t="s">
        <v>130</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13011302</v>
      </c>
      <c r="CS15" s="624"/>
      <c r="CT15" s="624"/>
      <c r="CU15" s="624"/>
      <c r="CV15" s="624"/>
      <c r="CW15" s="624"/>
      <c r="CX15" s="624"/>
      <c r="CY15" s="625"/>
      <c r="CZ15" s="626">
        <v>7.9</v>
      </c>
      <c r="DA15" s="626"/>
      <c r="DB15" s="626"/>
      <c r="DC15" s="626"/>
      <c r="DD15" s="632">
        <v>2073667</v>
      </c>
      <c r="DE15" s="624"/>
      <c r="DF15" s="624"/>
      <c r="DG15" s="624"/>
      <c r="DH15" s="624"/>
      <c r="DI15" s="624"/>
      <c r="DJ15" s="624"/>
      <c r="DK15" s="624"/>
      <c r="DL15" s="624"/>
      <c r="DM15" s="624"/>
      <c r="DN15" s="624"/>
      <c r="DO15" s="624"/>
      <c r="DP15" s="625"/>
      <c r="DQ15" s="632">
        <v>9111000</v>
      </c>
      <c r="DR15" s="624"/>
      <c r="DS15" s="624"/>
      <c r="DT15" s="624"/>
      <c r="DU15" s="624"/>
      <c r="DV15" s="624"/>
      <c r="DW15" s="624"/>
      <c r="DX15" s="624"/>
      <c r="DY15" s="624"/>
      <c r="DZ15" s="624"/>
      <c r="EA15" s="624"/>
      <c r="EB15" s="624"/>
      <c r="EC15" s="633"/>
    </row>
    <row r="16" spans="2:143" ht="11.25" customHeight="1" x14ac:dyDescent="0.15">
      <c r="B16" s="620" t="s">
        <v>267</v>
      </c>
      <c r="C16" s="621"/>
      <c r="D16" s="621"/>
      <c r="E16" s="621"/>
      <c r="F16" s="621"/>
      <c r="G16" s="621"/>
      <c r="H16" s="621"/>
      <c r="I16" s="621"/>
      <c r="J16" s="621"/>
      <c r="K16" s="621"/>
      <c r="L16" s="621"/>
      <c r="M16" s="621"/>
      <c r="N16" s="621"/>
      <c r="O16" s="621"/>
      <c r="P16" s="621"/>
      <c r="Q16" s="622"/>
      <c r="R16" s="623">
        <v>71117</v>
      </c>
      <c r="S16" s="624"/>
      <c r="T16" s="624"/>
      <c r="U16" s="624"/>
      <c r="V16" s="624"/>
      <c r="W16" s="624"/>
      <c r="X16" s="624"/>
      <c r="Y16" s="625"/>
      <c r="Z16" s="626">
        <v>0</v>
      </c>
      <c r="AA16" s="626"/>
      <c r="AB16" s="626"/>
      <c r="AC16" s="626"/>
      <c r="AD16" s="627">
        <v>71117</v>
      </c>
      <c r="AE16" s="627"/>
      <c r="AF16" s="627"/>
      <c r="AG16" s="627"/>
      <c r="AH16" s="627"/>
      <c r="AI16" s="627"/>
      <c r="AJ16" s="627"/>
      <c r="AK16" s="627"/>
      <c r="AL16" s="628">
        <v>0.1</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130</v>
      </c>
      <c r="BP16" s="626"/>
      <c r="BQ16" s="626"/>
      <c r="BR16" s="626"/>
      <c r="BS16" s="627" t="s">
        <v>130</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243780</v>
      </c>
      <c r="CS16" s="624"/>
      <c r="CT16" s="624"/>
      <c r="CU16" s="624"/>
      <c r="CV16" s="624"/>
      <c r="CW16" s="624"/>
      <c r="CX16" s="624"/>
      <c r="CY16" s="625"/>
      <c r="CZ16" s="626">
        <v>0.1</v>
      </c>
      <c r="DA16" s="626"/>
      <c r="DB16" s="626"/>
      <c r="DC16" s="626"/>
      <c r="DD16" s="632" t="s">
        <v>130</v>
      </c>
      <c r="DE16" s="624"/>
      <c r="DF16" s="624"/>
      <c r="DG16" s="624"/>
      <c r="DH16" s="624"/>
      <c r="DI16" s="624"/>
      <c r="DJ16" s="624"/>
      <c r="DK16" s="624"/>
      <c r="DL16" s="624"/>
      <c r="DM16" s="624"/>
      <c r="DN16" s="624"/>
      <c r="DO16" s="624"/>
      <c r="DP16" s="625"/>
      <c r="DQ16" s="632">
        <v>99</v>
      </c>
      <c r="DR16" s="624"/>
      <c r="DS16" s="624"/>
      <c r="DT16" s="624"/>
      <c r="DU16" s="624"/>
      <c r="DV16" s="624"/>
      <c r="DW16" s="624"/>
      <c r="DX16" s="624"/>
      <c r="DY16" s="624"/>
      <c r="DZ16" s="624"/>
      <c r="EA16" s="624"/>
      <c r="EB16" s="624"/>
      <c r="EC16" s="633"/>
    </row>
    <row r="17" spans="2:133" ht="11.25" customHeight="1" x14ac:dyDescent="0.15">
      <c r="B17" s="620" t="s">
        <v>270</v>
      </c>
      <c r="C17" s="621"/>
      <c r="D17" s="621"/>
      <c r="E17" s="621"/>
      <c r="F17" s="621"/>
      <c r="G17" s="621"/>
      <c r="H17" s="621"/>
      <c r="I17" s="621"/>
      <c r="J17" s="621"/>
      <c r="K17" s="621"/>
      <c r="L17" s="621"/>
      <c r="M17" s="621"/>
      <c r="N17" s="621"/>
      <c r="O17" s="621"/>
      <c r="P17" s="621"/>
      <c r="Q17" s="622"/>
      <c r="R17" s="623">
        <v>809808</v>
      </c>
      <c r="S17" s="624"/>
      <c r="T17" s="624"/>
      <c r="U17" s="624"/>
      <c r="V17" s="624"/>
      <c r="W17" s="624"/>
      <c r="X17" s="624"/>
      <c r="Y17" s="625"/>
      <c r="Z17" s="626">
        <v>0.5</v>
      </c>
      <c r="AA17" s="626"/>
      <c r="AB17" s="626"/>
      <c r="AC17" s="626"/>
      <c r="AD17" s="627">
        <v>809808</v>
      </c>
      <c r="AE17" s="627"/>
      <c r="AF17" s="627"/>
      <c r="AG17" s="627"/>
      <c r="AH17" s="627"/>
      <c r="AI17" s="627"/>
      <c r="AJ17" s="627"/>
      <c r="AK17" s="627"/>
      <c r="AL17" s="628">
        <v>1</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130</v>
      </c>
      <c r="BP17" s="626"/>
      <c r="BQ17" s="626"/>
      <c r="BR17" s="626"/>
      <c r="BS17" s="627" t="s">
        <v>130</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16373140</v>
      </c>
      <c r="CS17" s="624"/>
      <c r="CT17" s="624"/>
      <c r="CU17" s="624"/>
      <c r="CV17" s="624"/>
      <c r="CW17" s="624"/>
      <c r="CX17" s="624"/>
      <c r="CY17" s="625"/>
      <c r="CZ17" s="626">
        <v>9.9</v>
      </c>
      <c r="DA17" s="626"/>
      <c r="DB17" s="626"/>
      <c r="DC17" s="626"/>
      <c r="DD17" s="632" t="s">
        <v>130</v>
      </c>
      <c r="DE17" s="624"/>
      <c r="DF17" s="624"/>
      <c r="DG17" s="624"/>
      <c r="DH17" s="624"/>
      <c r="DI17" s="624"/>
      <c r="DJ17" s="624"/>
      <c r="DK17" s="624"/>
      <c r="DL17" s="624"/>
      <c r="DM17" s="624"/>
      <c r="DN17" s="624"/>
      <c r="DO17" s="624"/>
      <c r="DP17" s="625"/>
      <c r="DQ17" s="632">
        <v>15985134</v>
      </c>
      <c r="DR17" s="624"/>
      <c r="DS17" s="624"/>
      <c r="DT17" s="624"/>
      <c r="DU17" s="624"/>
      <c r="DV17" s="624"/>
      <c r="DW17" s="624"/>
      <c r="DX17" s="624"/>
      <c r="DY17" s="624"/>
      <c r="DZ17" s="624"/>
      <c r="EA17" s="624"/>
      <c r="EB17" s="624"/>
      <c r="EC17" s="633"/>
    </row>
    <row r="18" spans="2:133" ht="11.25" customHeight="1" x14ac:dyDescent="0.15">
      <c r="B18" s="620" t="s">
        <v>273</v>
      </c>
      <c r="C18" s="621"/>
      <c r="D18" s="621"/>
      <c r="E18" s="621"/>
      <c r="F18" s="621"/>
      <c r="G18" s="621"/>
      <c r="H18" s="621"/>
      <c r="I18" s="621"/>
      <c r="J18" s="621"/>
      <c r="K18" s="621"/>
      <c r="L18" s="621"/>
      <c r="M18" s="621"/>
      <c r="N18" s="621"/>
      <c r="O18" s="621"/>
      <c r="P18" s="621"/>
      <c r="Q18" s="622"/>
      <c r="R18" s="623">
        <v>415976</v>
      </c>
      <c r="S18" s="624"/>
      <c r="T18" s="624"/>
      <c r="U18" s="624"/>
      <c r="V18" s="624"/>
      <c r="W18" s="624"/>
      <c r="X18" s="624"/>
      <c r="Y18" s="625"/>
      <c r="Z18" s="626">
        <v>0.2</v>
      </c>
      <c r="AA18" s="626"/>
      <c r="AB18" s="626"/>
      <c r="AC18" s="626"/>
      <c r="AD18" s="627">
        <v>415976</v>
      </c>
      <c r="AE18" s="627"/>
      <c r="AF18" s="627"/>
      <c r="AG18" s="627"/>
      <c r="AH18" s="627"/>
      <c r="AI18" s="627"/>
      <c r="AJ18" s="627"/>
      <c r="AK18" s="627"/>
      <c r="AL18" s="628">
        <v>0.5</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139</v>
      </c>
      <c r="BP18" s="626"/>
      <c r="BQ18" s="626"/>
      <c r="BR18" s="626"/>
      <c r="BS18" s="627" t="s">
        <v>130</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139</v>
      </c>
      <c r="CS18" s="624"/>
      <c r="CT18" s="624"/>
      <c r="CU18" s="624"/>
      <c r="CV18" s="624"/>
      <c r="CW18" s="624"/>
      <c r="CX18" s="624"/>
      <c r="CY18" s="625"/>
      <c r="CZ18" s="626" t="s">
        <v>130</v>
      </c>
      <c r="DA18" s="626"/>
      <c r="DB18" s="626"/>
      <c r="DC18" s="626"/>
      <c r="DD18" s="632" t="s">
        <v>130</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15">
      <c r="B19" s="620" t="s">
        <v>276</v>
      </c>
      <c r="C19" s="621"/>
      <c r="D19" s="621"/>
      <c r="E19" s="621"/>
      <c r="F19" s="621"/>
      <c r="G19" s="621"/>
      <c r="H19" s="621"/>
      <c r="I19" s="621"/>
      <c r="J19" s="621"/>
      <c r="K19" s="621"/>
      <c r="L19" s="621"/>
      <c r="M19" s="621"/>
      <c r="N19" s="621"/>
      <c r="O19" s="621"/>
      <c r="P19" s="621"/>
      <c r="Q19" s="622"/>
      <c r="R19" s="623">
        <v>410751</v>
      </c>
      <c r="S19" s="624"/>
      <c r="T19" s="624"/>
      <c r="U19" s="624"/>
      <c r="V19" s="624"/>
      <c r="W19" s="624"/>
      <c r="X19" s="624"/>
      <c r="Y19" s="625"/>
      <c r="Z19" s="626">
        <v>0.2</v>
      </c>
      <c r="AA19" s="626"/>
      <c r="AB19" s="626"/>
      <c r="AC19" s="626"/>
      <c r="AD19" s="627">
        <v>410751</v>
      </c>
      <c r="AE19" s="627"/>
      <c r="AF19" s="627"/>
      <c r="AG19" s="627"/>
      <c r="AH19" s="627"/>
      <c r="AI19" s="627"/>
      <c r="AJ19" s="627"/>
      <c r="AK19" s="627"/>
      <c r="AL19" s="628">
        <v>0.5</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6506537</v>
      </c>
      <c r="BH19" s="624"/>
      <c r="BI19" s="624"/>
      <c r="BJ19" s="624"/>
      <c r="BK19" s="624"/>
      <c r="BL19" s="624"/>
      <c r="BM19" s="624"/>
      <c r="BN19" s="625"/>
      <c r="BO19" s="626">
        <v>11</v>
      </c>
      <c r="BP19" s="626"/>
      <c r="BQ19" s="626"/>
      <c r="BR19" s="626"/>
      <c r="BS19" s="627" t="s">
        <v>130</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139</v>
      </c>
      <c r="CS19" s="624"/>
      <c r="CT19" s="624"/>
      <c r="CU19" s="624"/>
      <c r="CV19" s="624"/>
      <c r="CW19" s="624"/>
      <c r="CX19" s="624"/>
      <c r="CY19" s="625"/>
      <c r="CZ19" s="626" t="s">
        <v>130</v>
      </c>
      <c r="DA19" s="626"/>
      <c r="DB19" s="626"/>
      <c r="DC19" s="626"/>
      <c r="DD19" s="632" t="s">
        <v>130</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15">
      <c r="B20" s="636" t="s">
        <v>279</v>
      </c>
      <c r="C20" s="637"/>
      <c r="D20" s="637"/>
      <c r="E20" s="637"/>
      <c r="F20" s="637"/>
      <c r="G20" s="637"/>
      <c r="H20" s="637"/>
      <c r="I20" s="637"/>
      <c r="J20" s="637"/>
      <c r="K20" s="637"/>
      <c r="L20" s="637"/>
      <c r="M20" s="637"/>
      <c r="N20" s="637"/>
      <c r="O20" s="637"/>
      <c r="P20" s="637"/>
      <c r="Q20" s="638"/>
      <c r="R20" s="623">
        <v>5225</v>
      </c>
      <c r="S20" s="624"/>
      <c r="T20" s="624"/>
      <c r="U20" s="624"/>
      <c r="V20" s="624"/>
      <c r="W20" s="624"/>
      <c r="X20" s="624"/>
      <c r="Y20" s="625"/>
      <c r="Z20" s="626">
        <v>0</v>
      </c>
      <c r="AA20" s="626"/>
      <c r="AB20" s="626"/>
      <c r="AC20" s="626"/>
      <c r="AD20" s="627">
        <v>5225</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6506537</v>
      </c>
      <c r="BH20" s="624"/>
      <c r="BI20" s="624"/>
      <c r="BJ20" s="624"/>
      <c r="BK20" s="624"/>
      <c r="BL20" s="624"/>
      <c r="BM20" s="624"/>
      <c r="BN20" s="625"/>
      <c r="BO20" s="626">
        <v>11</v>
      </c>
      <c r="BP20" s="626"/>
      <c r="BQ20" s="626"/>
      <c r="BR20" s="626"/>
      <c r="BS20" s="627" t="s">
        <v>139</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165044024</v>
      </c>
      <c r="CS20" s="624"/>
      <c r="CT20" s="624"/>
      <c r="CU20" s="624"/>
      <c r="CV20" s="624"/>
      <c r="CW20" s="624"/>
      <c r="CX20" s="624"/>
      <c r="CY20" s="625"/>
      <c r="CZ20" s="626">
        <v>100</v>
      </c>
      <c r="DA20" s="626"/>
      <c r="DB20" s="626"/>
      <c r="DC20" s="626"/>
      <c r="DD20" s="632">
        <v>9376104</v>
      </c>
      <c r="DE20" s="624"/>
      <c r="DF20" s="624"/>
      <c r="DG20" s="624"/>
      <c r="DH20" s="624"/>
      <c r="DI20" s="624"/>
      <c r="DJ20" s="624"/>
      <c r="DK20" s="624"/>
      <c r="DL20" s="624"/>
      <c r="DM20" s="624"/>
      <c r="DN20" s="624"/>
      <c r="DO20" s="624"/>
      <c r="DP20" s="625"/>
      <c r="DQ20" s="632">
        <v>95429061</v>
      </c>
      <c r="DR20" s="624"/>
      <c r="DS20" s="624"/>
      <c r="DT20" s="624"/>
      <c r="DU20" s="624"/>
      <c r="DV20" s="624"/>
      <c r="DW20" s="624"/>
      <c r="DX20" s="624"/>
      <c r="DY20" s="624"/>
      <c r="DZ20" s="624"/>
      <c r="EA20" s="624"/>
      <c r="EB20" s="624"/>
      <c r="EC20" s="633"/>
    </row>
    <row r="21" spans="2:133" ht="11.25" customHeight="1" x14ac:dyDescent="0.15">
      <c r="B21" s="620" t="s">
        <v>282</v>
      </c>
      <c r="C21" s="621"/>
      <c r="D21" s="621"/>
      <c r="E21" s="621"/>
      <c r="F21" s="621"/>
      <c r="G21" s="621"/>
      <c r="H21" s="621"/>
      <c r="I21" s="621"/>
      <c r="J21" s="621"/>
      <c r="K21" s="621"/>
      <c r="L21" s="621"/>
      <c r="M21" s="621"/>
      <c r="N21" s="621"/>
      <c r="O21" s="621"/>
      <c r="P21" s="621"/>
      <c r="Q21" s="622"/>
      <c r="R21" s="623">
        <v>15012772</v>
      </c>
      <c r="S21" s="624"/>
      <c r="T21" s="624"/>
      <c r="U21" s="624"/>
      <c r="V21" s="624"/>
      <c r="W21" s="624"/>
      <c r="X21" s="624"/>
      <c r="Y21" s="625"/>
      <c r="Z21" s="626">
        <v>9</v>
      </c>
      <c r="AA21" s="626"/>
      <c r="AB21" s="626"/>
      <c r="AC21" s="626"/>
      <c r="AD21" s="627">
        <v>14170317</v>
      </c>
      <c r="AE21" s="627"/>
      <c r="AF21" s="627"/>
      <c r="AG21" s="627"/>
      <c r="AH21" s="627"/>
      <c r="AI21" s="627"/>
      <c r="AJ21" s="627"/>
      <c r="AK21" s="627"/>
      <c r="AL21" s="628">
        <v>17.399999999999999</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27055</v>
      </c>
      <c r="BH21" s="624"/>
      <c r="BI21" s="624"/>
      <c r="BJ21" s="624"/>
      <c r="BK21" s="624"/>
      <c r="BL21" s="624"/>
      <c r="BM21" s="624"/>
      <c r="BN21" s="625"/>
      <c r="BO21" s="626">
        <v>0</v>
      </c>
      <c r="BP21" s="626"/>
      <c r="BQ21" s="626"/>
      <c r="BR21" s="626"/>
      <c r="BS21" s="627" t="s">
        <v>139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284</v>
      </c>
      <c r="C22" s="621"/>
      <c r="D22" s="621"/>
      <c r="E22" s="621"/>
      <c r="F22" s="621"/>
      <c r="G22" s="621"/>
      <c r="H22" s="621"/>
      <c r="I22" s="621"/>
      <c r="J22" s="621"/>
      <c r="K22" s="621"/>
      <c r="L22" s="621"/>
      <c r="M22" s="621"/>
      <c r="N22" s="621"/>
      <c r="O22" s="621"/>
      <c r="P22" s="621"/>
      <c r="Q22" s="622"/>
      <c r="R22" s="623">
        <v>14170317</v>
      </c>
      <c r="S22" s="624"/>
      <c r="T22" s="624"/>
      <c r="U22" s="624"/>
      <c r="V22" s="624"/>
      <c r="W22" s="624"/>
      <c r="X22" s="624"/>
      <c r="Y22" s="625"/>
      <c r="Z22" s="626">
        <v>8.5</v>
      </c>
      <c r="AA22" s="626"/>
      <c r="AB22" s="626"/>
      <c r="AC22" s="626"/>
      <c r="AD22" s="627">
        <v>14170317</v>
      </c>
      <c r="AE22" s="627"/>
      <c r="AF22" s="627"/>
      <c r="AG22" s="627"/>
      <c r="AH22" s="627"/>
      <c r="AI22" s="627"/>
      <c r="AJ22" s="627"/>
      <c r="AK22" s="627"/>
      <c r="AL22" s="628">
        <v>17.399999999999999</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v>2259962</v>
      </c>
      <c r="BH22" s="624"/>
      <c r="BI22" s="624"/>
      <c r="BJ22" s="624"/>
      <c r="BK22" s="624"/>
      <c r="BL22" s="624"/>
      <c r="BM22" s="624"/>
      <c r="BN22" s="625"/>
      <c r="BO22" s="626">
        <v>3.8</v>
      </c>
      <c r="BP22" s="626"/>
      <c r="BQ22" s="626"/>
      <c r="BR22" s="626"/>
      <c r="BS22" s="627" t="s">
        <v>130</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287</v>
      </c>
      <c r="C23" s="621"/>
      <c r="D23" s="621"/>
      <c r="E23" s="621"/>
      <c r="F23" s="621"/>
      <c r="G23" s="621"/>
      <c r="H23" s="621"/>
      <c r="I23" s="621"/>
      <c r="J23" s="621"/>
      <c r="K23" s="621"/>
      <c r="L23" s="621"/>
      <c r="M23" s="621"/>
      <c r="N23" s="621"/>
      <c r="O23" s="621"/>
      <c r="P23" s="621"/>
      <c r="Q23" s="622"/>
      <c r="R23" s="623">
        <v>842455</v>
      </c>
      <c r="S23" s="624"/>
      <c r="T23" s="624"/>
      <c r="U23" s="624"/>
      <c r="V23" s="624"/>
      <c r="W23" s="624"/>
      <c r="X23" s="624"/>
      <c r="Y23" s="625"/>
      <c r="Z23" s="626">
        <v>0.5</v>
      </c>
      <c r="AA23" s="626"/>
      <c r="AB23" s="626"/>
      <c r="AC23" s="626"/>
      <c r="AD23" s="627" t="s">
        <v>130</v>
      </c>
      <c r="AE23" s="627"/>
      <c r="AF23" s="627"/>
      <c r="AG23" s="627"/>
      <c r="AH23" s="627"/>
      <c r="AI23" s="627"/>
      <c r="AJ23" s="627"/>
      <c r="AK23" s="627"/>
      <c r="AL23" s="628" t="s">
        <v>130</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4219520</v>
      </c>
      <c r="BH23" s="624"/>
      <c r="BI23" s="624"/>
      <c r="BJ23" s="624"/>
      <c r="BK23" s="624"/>
      <c r="BL23" s="624"/>
      <c r="BM23" s="624"/>
      <c r="BN23" s="625"/>
      <c r="BO23" s="626">
        <v>7.2</v>
      </c>
      <c r="BP23" s="626"/>
      <c r="BQ23" s="626"/>
      <c r="BR23" s="626"/>
      <c r="BS23" s="627" t="s">
        <v>130</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15">
      <c r="B24" s="620" t="s">
        <v>294</v>
      </c>
      <c r="C24" s="621"/>
      <c r="D24" s="621"/>
      <c r="E24" s="621"/>
      <c r="F24" s="621"/>
      <c r="G24" s="621"/>
      <c r="H24" s="621"/>
      <c r="I24" s="621"/>
      <c r="J24" s="621"/>
      <c r="K24" s="621"/>
      <c r="L24" s="621"/>
      <c r="M24" s="621"/>
      <c r="N24" s="621"/>
      <c r="O24" s="621"/>
      <c r="P24" s="621"/>
      <c r="Q24" s="622"/>
      <c r="R24" s="623" t="s">
        <v>130</v>
      </c>
      <c r="S24" s="624"/>
      <c r="T24" s="624"/>
      <c r="U24" s="624"/>
      <c r="V24" s="624"/>
      <c r="W24" s="624"/>
      <c r="X24" s="624"/>
      <c r="Y24" s="625"/>
      <c r="Z24" s="626" t="s">
        <v>130</v>
      </c>
      <c r="AA24" s="626"/>
      <c r="AB24" s="626"/>
      <c r="AC24" s="626"/>
      <c r="AD24" s="627" t="s">
        <v>139</v>
      </c>
      <c r="AE24" s="627"/>
      <c r="AF24" s="627"/>
      <c r="AG24" s="627"/>
      <c r="AH24" s="627"/>
      <c r="AI24" s="627"/>
      <c r="AJ24" s="627"/>
      <c r="AK24" s="627"/>
      <c r="AL24" s="628" t="s">
        <v>130</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130</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98153634</v>
      </c>
      <c r="CS24" s="613"/>
      <c r="CT24" s="613"/>
      <c r="CU24" s="613"/>
      <c r="CV24" s="613"/>
      <c r="CW24" s="613"/>
      <c r="CX24" s="613"/>
      <c r="CY24" s="614"/>
      <c r="CZ24" s="617">
        <v>59.5</v>
      </c>
      <c r="DA24" s="618"/>
      <c r="DB24" s="618"/>
      <c r="DC24" s="634"/>
      <c r="DD24" s="658">
        <v>53168879</v>
      </c>
      <c r="DE24" s="613"/>
      <c r="DF24" s="613"/>
      <c r="DG24" s="613"/>
      <c r="DH24" s="613"/>
      <c r="DI24" s="613"/>
      <c r="DJ24" s="613"/>
      <c r="DK24" s="614"/>
      <c r="DL24" s="658">
        <v>51514375</v>
      </c>
      <c r="DM24" s="613"/>
      <c r="DN24" s="613"/>
      <c r="DO24" s="613"/>
      <c r="DP24" s="613"/>
      <c r="DQ24" s="613"/>
      <c r="DR24" s="613"/>
      <c r="DS24" s="613"/>
      <c r="DT24" s="613"/>
      <c r="DU24" s="613"/>
      <c r="DV24" s="614"/>
      <c r="DW24" s="617">
        <v>60.8</v>
      </c>
      <c r="DX24" s="618"/>
      <c r="DY24" s="618"/>
      <c r="DZ24" s="618"/>
      <c r="EA24" s="618"/>
      <c r="EB24" s="618"/>
      <c r="EC24" s="619"/>
    </row>
    <row r="25" spans="2:133" ht="11.25" customHeight="1" x14ac:dyDescent="0.15">
      <c r="B25" s="620" t="s">
        <v>297</v>
      </c>
      <c r="C25" s="621"/>
      <c r="D25" s="621"/>
      <c r="E25" s="621"/>
      <c r="F25" s="621"/>
      <c r="G25" s="621"/>
      <c r="H25" s="621"/>
      <c r="I25" s="621"/>
      <c r="J25" s="621"/>
      <c r="K25" s="621"/>
      <c r="L25" s="621"/>
      <c r="M25" s="621"/>
      <c r="N25" s="621"/>
      <c r="O25" s="621"/>
      <c r="P25" s="621"/>
      <c r="Q25" s="622"/>
      <c r="R25" s="623">
        <v>85756997</v>
      </c>
      <c r="S25" s="624"/>
      <c r="T25" s="624"/>
      <c r="U25" s="624"/>
      <c r="V25" s="624"/>
      <c r="W25" s="624"/>
      <c r="X25" s="624"/>
      <c r="Y25" s="625"/>
      <c r="Z25" s="626">
        <v>51.4</v>
      </c>
      <c r="AA25" s="626"/>
      <c r="AB25" s="626"/>
      <c r="AC25" s="626"/>
      <c r="AD25" s="627">
        <v>80695022</v>
      </c>
      <c r="AE25" s="627"/>
      <c r="AF25" s="627"/>
      <c r="AG25" s="627"/>
      <c r="AH25" s="627"/>
      <c r="AI25" s="627"/>
      <c r="AJ25" s="627"/>
      <c r="AK25" s="627"/>
      <c r="AL25" s="628">
        <v>99.3</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139</v>
      </c>
      <c r="BH25" s="624"/>
      <c r="BI25" s="624"/>
      <c r="BJ25" s="624"/>
      <c r="BK25" s="624"/>
      <c r="BL25" s="624"/>
      <c r="BM25" s="624"/>
      <c r="BN25" s="625"/>
      <c r="BO25" s="626" t="s">
        <v>130</v>
      </c>
      <c r="BP25" s="626"/>
      <c r="BQ25" s="626"/>
      <c r="BR25" s="626"/>
      <c r="BS25" s="627" t="s">
        <v>130</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24873887</v>
      </c>
      <c r="CS25" s="655"/>
      <c r="CT25" s="655"/>
      <c r="CU25" s="655"/>
      <c r="CV25" s="655"/>
      <c r="CW25" s="655"/>
      <c r="CX25" s="655"/>
      <c r="CY25" s="656"/>
      <c r="CZ25" s="628">
        <v>15.1</v>
      </c>
      <c r="DA25" s="653"/>
      <c r="DB25" s="653"/>
      <c r="DC25" s="657"/>
      <c r="DD25" s="632">
        <v>22737873</v>
      </c>
      <c r="DE25" s="655"/>
      <c r="DF25" s="655"/>
      <c r="DG25" s="655"/>
      <c r="DH25" s="655"/>
      <c r="DI25" s="655"/>
      <c r="DJ25" s="655"/>
      <c r="DK25" s="656"/>
      <c r="DL25" s="632">
        <v>22093364</v>
      </c>
      <c r="DM25" s="655"/>
      <c r="DN25" s="655"/>
      <c r="DO25" s="655"/>
      <c r="DP25" s="655"/>
      <c r="DQ25" s="655"/>
      <c r="DR25" s="655"/>
      <c r="DS25" s="655"/>
      <c r="DT25" s="655"/>
      <c r="DU25" s="655"/>
      <c r="DV25" s="656"/>
      <c r="DW25" s="628">
        <v>26.1</v>
      </c>
      <c r="DX25" s="653"/>
      <c r="DY25" s="653"/>
      <c r="DZ25" s="653"/>
      <c r="EA25" s="653"/>
      <c r="EB25" s="653"/>
      <c r="EC25" s="654"/>
    </row>
    <row r="26" spans="2:133" ht="11.25" customHeight="1" x14ac:dyDescent="0.15">
      <c r="B26" s="620" t="s">
        <v>300</v>
      </c>
      <c r="C26" s="621"/>
      <c r="D26" s="621"/>
      <c r="E26" s="621"/>
      <c r="F26" s="621"/>
      <c r="G26" s="621"/>
      <c r="H26" s="621"/>
      <c r="I26" s="621"/>
      <c r="J26" s="621"/>
      <c r="K26" s="621"/>
      <c r="L26" s="621"/>
      <c r="M26" s="621"/>
      <c r="N26" s="621"/>
      <c r="O26" s="621"/>
      <c r="P26" s="621"/>
      <c r="Q26" s="622"/>
      <c r="R26" s="623">
        <v>41612</v>
      </c>
      <c r="S26" s="624"/>
      <c r="T26" s="624"/>
      <c r="U26" s="624"/>
      <c r="V26" s="624"/>
      <c r="W26" s="624"/>
      <c r="X26" s="624"/>
      <c r="Y26" s="625"/>
      <c r="Z26" s="626">
        <v>0</v>
      </c>
      <c r="AA26" s="626"/>
      <c r="AB26" s="626"/>
      <c r="AC26" s="626"/>
      <c r="AD26" s="627">
        <v>41612</v>
      </c>
      <c r="AE26" s="627"/>
      <c r="AF26" s="627"/>
      <c r="AG26" s="627"/>
      <c r="AH26" s="627"/>
      <c r="AI26" s="627"/>
      <c r="AJ26" s="627"/>
      <c r="AK26" s="627"/>
      <c r="AL26" s="628">
        <v>0.1</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130</v>
      </c>
      <c r="BP26" s="626"/>
      <c r="BQ26" s="626"/>
      <c r="BR26" s="626"/>
      <c r="BS26" s="627" t="s">
        <v>130</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16337143</v>
      </c>
      <c r="CS26" s="624"/>
      <c r="CT26" s="624"/>
      <c r="CU26" s="624"/>
      <c r="CV26" s="624"/>
      <c r="CW26" s="624"/>
      <c r="CX26" s="624"/>
      <c r="CY26" s="625"/>
      <c r="CZ26" s="628">
        <v>9.9</v>
      </c>
      <c r="DA26" s="653"/>
      <c r="DB26" s="653"/>
      <c r="DC26" s="657"/>
      <c r="DD26" s="632">
        <v>14851365</v>
      </c>
      <c r="DE26" s="624"/>
      <c r="DF26" s="624"/>
      <c r="DG26" s="624"/>
      <c r="DH26" s="624"/>
      <c r="DI26" s="624"/>
      <c r="DJ26" s="624"/>
      <c r="DK26" s="625"/>
      <c r="DL26" s="632" t="s">
        <v>139</v>
      </c>
      <c r="DM26" s="624"/>
      <c r="DN26" s="624"/>
      <c r="DO26" s="624"/>
      <c r="DP26" s="624"/>
      <c r="DQ26" s="624"/>
      <c r="DR26" s="624"/>
      <c r="DS26" s="624"/>
      <c r="DT26" s="624"/>
      <c r="DU26" s="624"/>
      <c r="DV26" s="625"/>
      <c r="DW26" s="628" t="s">
        <v>130</v>
      </c>
      <c r="DX26" s="653"/>
      <c r="DY26" s="653"/>
      <c r="DZ26" s="653"/>
      <c r="EA26" s="653"/>
      <c r="EB26" s="653"/>
      <c r="EC26" s="654"/>
    </row>
    <row r="27" spans="2:133" ht="11.25" customHeight="1" x14ac:dyDescent="0.15">
      <c r="B27" s="620" t="s">
        <v>303</v>
      </c>
      <c r="C27" s="621"/>
      <c r="D27" s="621"/>
      <c r="E27" s="621"/>
      <c r="F27" s="621"/>
      <c r="G27" s="621"/>
      <c r="H27" s="621"/>
      <c r="I27" s="621"/>
      <c r="J27" s="621"/>
      <c r="K27" s="621"/>
      <c r="L27" s="621"/>
      <c r="M27" s="621"/>
      <c r="N27" s="621"/>
      <c r="O27" s="621"/>
      <c r="P27" s="621"/>
      <c r="Q27" s="622"/>
      <c r="R27" s="623">
        <v>339280</v>
      </c>
      <c r="S27" s="624"/>
      <c r="T27" s="624"/>
      <c r="U27" s="624"/>
      <c r="V27" s="624"/>
      <c r="W27" s="624"/>
      <c r="X27" s="624"/>
      <c r="Y27" s="625"/>
      <c r="Z27" s="626">
        <v>0.2</v>
      </c>
      <c r="AA27" s="626"/>
      <c r="AB27" s="626"/>
      <c r="AC27" s="626"/>
      <c r="AD27" s="627" t="s">
        <v>130</v>
      </c>
      <c r="AE27" s="627"/>
      <c r="AF27" s="627"/>
      <c r="AG27" s="627"/>
      <c r="AH27" s="627"/>
      <c r="AI27" s="627"/>
      <c r="AJ27" s="627"/>
      <c r="AK27" s="627"/>
      <c r="AL27" s="628" t="s">
        <v>130</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58993622</v>
      </c>
      <c r="BH27" s="624"/>
      <c r="BI27" s="624"/>
      <c r="BJ27" s="624"/>
      <c r="BK27" s="624"/>
      <c r="BL27" s="624"/>
      <c r="BM27" s="624"/>
      <c r="BN27" s="625"/>
      <c r="BO27" s="626">
        <v>100</v>
      </c>
      <c r="BP27" s="626"/>
      <c r="BQ27" s="626"/>
      <c r="BR27" s="626"/>
      <c r="BS27" s="627">
        <v>695052</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56906607</v>
      </c>
      <c r="CS27" s="655"/>
      <c r="CT27" s="655"/>
      <c r="CU27" s="655"/>
      <c r="CV27" s="655"/>
      <c r="CW27" s="655"/>
      <c r="CX27" s="655"/>
      <c r="CY27" s="656"/>
      <c r="CZ27" s="628">
        <v>34.5</v>
      </c>
      <c r="DA27" s="653"/>
      <c r="DB27" s="653"/>
      <c r="DC27" s="657"/>
      <c r="DD27" s="632">
        <v>14445872</v>
      </c>
      <c r="DE27" s="655"/>
      <c r="DF27" s="655"/>
      <c r="DG27" s="655"/>
      <c r="DH27" s="655"/>
      <c r="DI27" s="655"/>
      <c r="DJ27" s="655"/>
      <c r="DK27" s="656"/>
      <c r="DL27" s="632">
        <v>13435977</v>
      </c>
      <c r="DM27" s="655"/>
      <c r="DN27" s="655"/>
      <c r="DO27" s="655"/>
      <c r="DP27" s="655"/>
      <c r="DQ27" s="655"/>
      <c r="DR27" s="655"/>
      <c r="DS27" s="655"/>
      <c r="DT27" s="655"/>
      <c r="DU27" s="655"/>
      <c r="DV27" s="656"/>
      <c r="DW27" s="628">
        <v>15.8</v>
      </c>
      <c r="DX27" s="653"/>
      <c r="DY27" s="653"/>
      <c r="DZ27" s="653"/>
      <c r="EA27" s="653"/>
      <c r="EB27" s="653"/>
      <c r="EC27" s="654"/>
    </row>
    <row r="28" spans="2:133" ht="11.25" customHeight="1" x14ac:dyDescent="0.15">
      <c r="B28" s="620" t="s">
        <v>306</v>
      </c>
      <c r="C28" s="621"/>
      <c r="D28" s="621"/>
      <c r="E28" s="621"/>
      <c r="F28" s="621"/>
      <c r="G28" s="621"/>
      <c r="H28" s="621"/>
      <c r="I28" s="621"/>
      <c r="J28" s="621"/>
      <c r="K28" s="621"/>
      <c r="L28" s="621"/>
      <c r="M28" s="621"/>
      <c r="N28" s="621"/>
      <c r="O28" s="621"/>
      <c r="P28" s="621"/>
      <c r="Q28" s="622"/>
      <c r="R28" s="623">
        <v>1741211</v>
      </c>
      <c r="S28" s="624"/>
      <c r="T28" s="624"/>
      <c r="U28" s="624"/>
      <c r="V28" s="624"/>
      <c r="W28" s="624"/>
      <c r="X28" s="624"/>
      <c r="Y28" s="625"/>
      <c r="Z28" s="626">
        <v>1</v>
      </c>
      <c r="AA28" s="626"/>
      <c r="AB28" s="626"/>
      <c r="AC28" s="626"/>
      <c r="AD28" s="627">
        <v>203194</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16373140</v>
      </c>
      <c r="CS28" s="624"/>
      <c r="CT28" s="624"/>
      <c r="CU28" s="624"/>
      <c r="CV28" s="624"/>
      <c r="CW28" s="624"/>
      <c r="CX28" s="624"/>
      <c r="CY28" s="625"/>
      <c r="CZ28" s="628">
        <v>9.9</v>
      </c>
      <c r="DA28" s="653"/>
      <c r="DB28" s="653"/>
      <c r="DC28" s="657"/>
      <c r="DD28" s="632">
        <v>15985134</v>
      </c>
      <c r="DE28" s="624"/>
      <c r="DF28" s="624"/>
      <c r="DG28" s="624"/>
      <c r="DH28" s="624"/>
      <c r="DI28" s="624"/>
      <c r="DJ28" s="624"/>
      <c r="DK28" s="625"/>
      <c r="DL28" s="632">
        <v>15985034</v>
      </c>
      <c r="DM28" s="624"/>
      <c r="DN28" s="624"/>
      <c r="DO28" s="624"/>
      <c r="DP28" s="624"/>
      <c r="DQ28" s="624"/>
      <c r="DR28" s="624"/>
      <c r="DS28" s="624"/>
      <c r="DT28" s="624"/>
      <c r="DU28" s="624"/>
      <c r="DV28" s="625"/>
      <c r="DW28" s="628">
        <v>18.899999999999999</v>
      </c>
      <c r="DX28" s="653"/>
      <c r="DY28" s="653"/>
      <c r="DZ28" s="653"/>
      <c r="EA28" s="653"/>
      <c r="EB28" s="653"/>
      <c r="EC28" s="654"/>
    </row>
    <row r="29" spans="2:133" ht="11.25" customHeight="1" x14ac:dyDescent="0.15">
      <c r="B29" s="620" t="s">
        <v>308</v>
      </c>
      <c r="C29" s="621"/>
      <c r="D29" s="621"/>
      <c r="E29" s="621"/>
      <c r="F29" s="621"/>
      <c r="G29" s="621"/>
      <c r="H29" s="621"/>
      <c r="I29" s="621"/>
      <c r="J29" s="621"/>
      <c r="K29" s="621"/>
      <c r="L29" s="621"/>
      <c r="M29" s="621"/>
      <c r="N29" s="621"/>
      <c r="O29" s="621"/>
      <c r="P29" s="621"/>
      <c r="Q29" s="622"/>
      <c r="R29" s="623">
        <v>693168</v>
      </c>
      <c r="S29" s="624"/>
      <c r="T29" s="624"/>
      <c r="U29" s="624"/>
      <c r="V29" s="624"/>
      <c r="W29" s="624"/>
      <c r="X29" s="624"/>
      <c r="Y29" s="625"/>
      <c r="Z29" s="626">
        <v>0.4</v>
      </c>
      <c r="AA29" s="626"/>
      <c r="AB29" s="626"/>
      <c r="AC29" s="626"/>
      <c r="AD29" s="627" t="s">
        <v>130</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72</v>
      </c>
      <c r="CG29" s="621"/>
      <c r="CH29" s="621"/>
      <c r="CI29" s="621"/>
      <c r="CJ29" s="621"/>
      <c r="CK29" s="621"/>
      <c r="CL29" s="621"/>
      <c r="CM29" s="621"/>
      <c r="CN29" s="621"/>
      <c r="CO29" s="621"/>
      <c r="CP29" s="621"/>
      <c r="CQ29" s="622"/>
      <c r="CR29" s="623">
        <v>16370406</v>
      </c>
      <c r="CS29" s="655"/>
      <c r="CT29" s="655"/>
      <c r="CU29" s="655"/>
      <c r="CV29" s="655"/>
      <c r="CW29" s="655"/>
      <c r="CX29" s="655"/>
      <c r="CY29" s="656"/>
      <c r="CZ29" s="628">
        <v>9.9</v>
      </c>
      <c r="DA29" s="653"/>
      <c r="DB29" s="653"/>
      <c r="DC29" s="657"/>
      <c r="DD29" s="632">
        <v>15982400</v>
      </c>
      <c r="DE29" s="655"/>
      <c r="DF29" s="655"/>
      <c r="DG29" s="655"/>
      <c r="DH29" s="655"/>
      <c r="DI29" s="655"/>
      <c r="DJ29" s="655"/>
      <c r="DK29" s="656"/>
      <c r="DL29" s="632">
        <v>15982300</v>
      </c>
      <c r="DM29" s="655"/>
      <c r="DN29" s="655"/>
      <c r="DO29" s="655"/>
      <c r="DP29" s="655"/>
      <c r="DQ29" s="655"/>
      <c r="DR29" s="655"/>
      <c r="DS29" s="655"/>
      <c r="DT29" s="655"/>
      <c r="DU29" s="655"/>
      <c r="DV29" s="656"/>
      <c r="DW29" s="628">
        <v>18.899999999999999</v>
      </c>
      <c r="DX29" s="653"/>
      <c r="DY29" s="653"/>
      <c r="DZ29" s="653"/>
      <c r="EA29" s="653"/>
      <c r="EB29" s="653"/>
      <c r="EC29" s="654"/>
    </row>
    <row r="30" spans="2:133" ht="11.25" customHeight="1" x14ac:dyDescent="0.15">
      <c r="B30" s="620" t="s">
        <v>310</v>
      </c>
      <c r="C30" s="621"/>
      <c r="D30" s="621"/>
      <c r="E30" s="621"/>
      <c r="F30" s="621"/>
      <c r="G30" s="621"/>
      <c r="H30" s="621"/>
      <c r="I30" s="621"/>
      <c r="J30" s="621"/>
      <c r="K30" s="621"/>
      <c r="L30" s="621"/>
      <c r="M30" s="621"/>
      <c r="N30" s="621"/>
      <c r="O30" s="621"/>
      <c r="P30" s="621"/>
      <c r="Q30" s="622"/>
      <c r="R30" s="623">
        <v>45392993</v>
      </c>
      <c r="S30" s="624"/>
      <c r="T30" s="624"/>
      <c r="U30" s="624"/>
      <c r="V30" s="624"/>
      <c r="W30" s="624"/>
      <c r="X30" s="624"/>
      <c r="Y30" s="625"/>
      <c r="Z30" s="626">
        <v>27.2</v>
      </c>
      <c r="AA30" s="626"/>
      <c r="AB30" s="626"/>
      <c r="AC30" s="626"/>
      <c r="AD30" s="627" t="s">
        <v>130</v>
      </c>
      <c r="AE30" s="627"/>
      <c r="AF30" s="627"/>
      <c r="AG30" s="627"/>
      <c r="AH30" s="627"/>
      <c r="AI30" s="627"/>
      <c r="AJ30" s="627"/>
      <c r="AK30" s="627"/>
      <c r="AL30" s="628" t="s">
        <v>139</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311</v>
      </c>
      <c r="BH30" s="665"/>
      <c r="BI30" s="665"/>
      <c r="BJ30" s="665"/>
      <c r="BK30" s="665"/>
      <c r="BL30" s="665"/>
      <c r="BM30" s="665"/>
      <c r="BN30" s="665"/>
      <c r="BO30" s="665"/>
      <c r="BP30" s="665"/>
      <c r="BQ30" s="666"/>
      <c r="BR30" s="605" t="s">
        <v>312</v>
      </c>
      <c r="BS30" s="665"/>
      <c r="BT30" s="665"/>
      <c r="BU30" s="665"/>
      <c r="BV30" s="665"/>
      <c r="BW30" s="665"/>
      <c r="BX30" s="665"/>
      <c r="BY30" s="665"/>
      <c r="BZ30" s="665"/>
      <c r="CA30" s="665"/>
      <c r="CB30" s="666"/>
      <c r="CD30" s="661"/>
      <c r="CE30" s="662"/>
      <c r="CF30" s="620" t="s">
        <v>313</v>
      </c>
      <c r="CG30" s="621"/>
      <c r="CH30" s="621"/>
      <c r="CI30" s="621"/>
      <c r="CJ30" s="621"/>
      <c r="CK30" s="621"/>
      <c r="CL30" s="621"/>
      <c r="CM30" s="621"/>
      <c r="CN30" s="621"/>
      <c r="CO30" s="621"/>
      <c r="CP30" s="621"/>
      <c r="CQ30" s="622"/>
      <c r="CR30" s="623">
        <v>15587317</v>
      </c>
      <c r="CS30" s="624"/>
      <c r="CT30" s="624"/>
      <c r="CU30" s="624"/>
      <c r="CV30" s="624"/>
      <c r="CW30" s="624"/>
      <c r="CX30" s="624"/>
      <c r="CY30" s="625"/>
      <c r="CZ30" s="628">
        <v>9.4</v>
      </c>
      <c r="DA30" s="653"/>
      <c r="DB30" s="653"/>
      <c r="DC30" s="657"/>
      <c r="DD30" s="632">
        <v>15199819</v>
      </c>
      <c r="DE30" s="624"/>
      <c r="DF30" s="624"/>
      <c r="DG30" s="624"/>
      <c r="DH30" s="624"/>
      <c r="DI30" s="624"/>
      <c r="DJ30" s="624"/>
      <c r="DK30" s="625"/>
      <c r="DL30" s="632">
        <v>15199719</v>
      </c>
      <c r="DM30" s="624"/>
      <c r="DN30" s="624"/>
      <c r="DO30" s="624"/>
      <c r="DP30" s="624"/>
      <c r="DQ30" s="624"/>
      <c r="DR30" s="624"/>
      <c r="DS30" s="624"/>
      <c r="DT30" s="624"/>
      <c r="DU30" s="624"/>
      <c r="DV30" s="625"/>
      <c r="DW30" s="628">
        <v>17.899999999999999</v>
      </c>
      <c r="DX30" s="653"/>
      <c r="DY30" s="653"/>
      <c r="DZ30" s="653"/>
      <c r="EA30" s="653"/>
      <c r="EB30" s="653"/>
      <c r="EC30" s="654"/>
    </row>
    <row r="31" spans="2:133" ht="11.25" customHeight="1" x14ac:dyDescent="0.15">
      <c r="B31" s="636" t="s">
        <v>314</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130</v>
      </c>
      <c r="AA31" s="626"/>
      <c r="AB31" s="626"/>
      <c r="AC31" s="626"/>
      <c r="AD31" s="627" t="s">
        <v>139</v>
      </c>
      <c r="AE31" s="627"/>
      <c r="AF31" s="627"/>
      <c r="AG31" s="627"/>
      <c r="AH31" s="627"/>
      <c r="AI31" s="627"/>
      <c r="AJ31" s="627"/>
      <c r="AK31" s="627"/>
      <c r="AL31" s="628" t="s">
        <v>130</v>
      </c>
      <c r="AM31" s="629"/>
      <c r="AN31" s="629"/>
      <c r="AO31" s="630"/>
      <c r="AP31" s="669" t="s">
        <v>315</v>
      </c>
      <c r="AQ31" s="670"/>
      <c r="AR31" s="670"/>
      <c r="AS31" s="670"/>
      <c r="AT31" s="675" t="s">
        <v>316</v>
      </c>
      <c r="AU31" s="218"/>
      <c r="AV31" s="218"/>
      <c r="AW31" s="218"/>
      <c r="AX31" s="609" t="s">
        <v>191</v>
      </c>
      <c r="AY31" s="610"/>
      <c r="AZ31" s="610"/>
      <c r="BA31" s="610"/>
      <c r="BB31" s="610"/>
      <c r="BC31" s="610"/>
      <c r="BD31" s="610"/>
      <c r="BE31" s="610"/>
      <c r="BF31" s="611"/>
      <c r="BG31" s="679">
        <v>99.2</v>
      </c>
      <c r="BH31" s="667"/>
      <c r="BI31" s="667"/>
      <c r="BJ31" s="667"/>
      <c r="BK31" s="667"/>
      <c r="BL31" s="667"/>
      <c r="BM31" s="618">
        <v>97.8</v>
      </c>
      <c r="BN31" s="667"/>
      <c r="BO31" s="667"/>
      <c r="BP31" s="667"/>
      <c r="BQ31" s="668"/>
      <c r="BR31" s="679">
        <v>99.4</v>
      </c>
      <c r="BS31" s="667"/>
      <c r="BT31" s="667"/>
      <c r="BU31" s="667"/>
      <c r="BV31" s="667"/>
      <c r="BW31" s="667"/>
      <c r="BX31" s="618">
        <v>98</v>
      </c>
      <c r="BY31" s="667"/>
      <c r="BZ31" s="667"/>
      <c r="CA31" s="667"/>
      <c r="CB31" s="668"/>
      <c r="CD31" s="661"/>
      <c r="CE31" s="662"/>
      <c r="CF31" s="620" t="s">
        <v>317</v>
      </c>
      <c r="CG31" s="621"/>
      <c r="CH31" s="621"/>
      <c r="CI31" s="621"/>
      <c r="CJ31" s="621"/>
      <c r="CK31" s="621"/>
      <c r="CL31" s="621"/>
      <c r="CM31" s="621"/>
      <c r="CN31" s="621"/>
      <c r="CO31" s="621"/>
      <c r="CP31" s="621"/>
      <c r="CQ31" s="622"/>
      <c r="CR31" s="623">
        <v>783089</v>
      </c>
      <c r="CS31" s="655"/>
      <c r="CT31" s="655"/>
      <c r="CU31" s="655"/>
      <c r="CV31" s="655"/>
      <c r="CW31" s="655"/>
      <c r="CX31" s="655"/>
      <c r="CY31" s="656"/>
      <c r="CZ31" s="628">
        <v>0.5</v>
      </c>
      <c r="DA31" s="653"/>
      <c r="DB31" s="653"/>
      <c r="DC31" s="657"/>
      <c r="DD31" s="632">
        <v>782581</v>
      </c>
      <c r="DE31" s="655"/>
      <c r="DF31" s="655"/>
      <c r="DG31" s="655"/>
      <c r="DH31" s="655"/>
      <c r="DI31" s="655"/>
      <c r="DJ31" s="655"/>
      <c r="DK31" s="656"/>
      <c r="DL31" s="632">
        <v>782581</v>
      </c>
      <c r="DM31" s="655"/>
      <c r="DN31" s="655"/>
      <c r="DO31" s="655"/>
      <c r="DP31" s="655"/>
      <c r="DQ31" s="655"/>
      <c r="DR31" s="655"/>
      <c r="DS31" s="655"/>
      <c r="DT31" s="655"/>
      <c r="DU31" s="655"/>
      <c r="DV31" s="656"/>
      <c r="DW31" s="628">
        <v>0.9</v>
      </c>
      <c r="DX31" s="653"/>
      <c r="DY31" s="653"/>
      <c r="DZ31" s="653"/>
      <c r="EA31" s="653"/>
      <c r="EB31" s="653"/>
      <c r="EC31" s="654"/>
    </row>
    <row r="32" spans="2:133" ht="11.25" customHeight="1" x14ac:dyDescent="0.15">
      <c r="B32" s="620" t="s">
        <v>318</v>
      </c>
      <c r="C32" s="621"/>
      <c r="D32" s="621"/>
      <c r="E32" s="621"/>
      <c r="F32" s="621"/>
      <c r="G32" s="621"/>
      <c r="H32" s="621"/>
      <c r="I32" s="621"/>
      <c r="J32" s="621"/>
      <c r="K32" s="621"/>
      <c r="L32" s="621"/>
      <c r="M32" s="621"/>
      <c r="N32" s="621"/>
      <c r="O32" s="621"/>
      <c r="P32" s="621"/>
      <c r="Q32" s="622"/>
      <c r="R32" s="623">
        <v>11571737</v>
      </c>
      <c r="S32" s="624"/>
      <c r="T32" s="624"/>
      <c r="U32" s="624"/>
      <c r="V32" s="624"/>
      <c r="W32" s="624"/>
      <c r="X32" s="624"/>
      <c r="Y32" s="625"/>
      <c r="Z32" s="626">
        <v>6.9</v>
      </c>
      <c r="AA32" s="626"/>
      <c r="AB32" s="626"/>
      <c r="AC32" s="626"/>
      <c r="AD32" s="627" t="s">
        <v>130</v>
      </c>
      <c r="AE32" s="627"/>
      <c r="AF32" s="627"/>
      <c r="AG32" s="627"/>
      <c r="AH32" s="627"/>
      <c r="AI32" s="627"/>
      <c r="AJ32" s="627"/>
      <c r="AK32" s="627"/>
      <c r="AL32" s="628" t="s">
        <v>139</v>
      </c>
      <c r="AM32" s="629"/>
      <c r="AN32" s="629"/>
      <c r="AO32" s="630"/>
      <c r="AP32" s="671"/>
      <c r="AQ32" s="672"/>
      <c r="AR32" s="672"/>
      <c r="AS32" s="672"/>
      <c r="AT32" s="676"/>
      <c r="AU32" s="214" t="s">
        <v>319</v>
      </c>
      <c r="AX32" s="620" t="s">
        <v>320</v>
      </c>
      <c r="AY32" s="621"/>
      <c r="AZ32" s="621"/>
      <c r="BA32" s="621"/>
      <c r="BB32" s="621"/>
      <c r="BC32" s="621"/>
      <c r="BD32" s="621"/>
      <c r="BE32" s="621"/>
      <c r="BF32" s="622"/>
      <c r="BG32" s="680">
        <v>99.1</v>
      </c>
      <c r="BH32" s="655"/>
      <c r="BI32" s="655"/>
      <c r="BJ32" s="655"/>
      <c r="BK32" s="655"/>
      <c r="BL32" s="655"/>
      <c r="BM32" s="629">
        <v>97.6</v>
      </c>
      <c r="BN32" s="655"/>
      <c r="BO32" s="655"/>
      <c r="BP32" s="655"/>
      <c r="BQ32" s="678"/>
      <c r="BR32" s="680">
        <v>99.4</v>
      </c>
      <c r="BS32" s="655"/>
      <c r="BT32" s="655"/>
      <c r="BU32" s="655"/>
      <c r="BV32" s="655"/>
      <c r="BW32" s="655"/>
      <c r="BX32" s="629">
        <v>97.9</v>
      </c>
      <c r="BY32" s="655"/>
      <c r="BZ32" s="655"/>
      <c r="CA32" s="655"/>
      <c r="CB32" s="678"/>
      <c r="CD32" s="663"/>
      <c r="CE32" s="664"/>
      <c r="CF32" s="620" t="s">
        <v>321</v>
      </c>
      <c r="CG32" s="621"/>
      <c r="CH32" s="621"/>
      <c r="CI32" s="621"/>
      <c r="CJ32" s="621"/>
      <c r="CK32" s="621"/>
      <c r="CL32" s="621"/>
      <c r="CM32" s="621"/>
      <c r="CN32" s="621"/>
      <c r="CO32" s="621"/>
      <c r="CP32" s="621"/>
      <c r="CQ32" s="622"/>
      <c r="CR32" s="623">
        <v>2734</v>
      </c>
      <c r="CS32" s="624"/>
      <c r="CT32" s="624"/>
      <c r="CU32" s="624"/>
      <c r="CV32" s="624"/>
      <c r="CW32" s="624"/>
      <c r="CX32" s="624"/>
      <c r="CY32" s="625"/>
      <c r="CZ32" s="628">
        <v>0</v>
      </c>
      <c r="DA32" s="653"/>
      <c r="DB32" s="653"/>
      <c r="DC32" s="657"/>
      <c r="DD32" s="632">
        <v>2734</v>
      </c>
      <c r="DE32" s="624"/>
      <c r="DF32" s="624"/>
      <c r="DG32" s="624"/>
      <c r="DH32" s="624"/>
      <c r="DI32" s="624"/>
      <c r="DJ32" s="624"/>
      <c r="DK32" s="625"/>
      <c r="DL32" s="632">
        <v>2734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322</v>
      </c>
      <c r="C33" s="621"/>
      <c r="D33" s="621"/>
      <c r="E33" s="621"/>
      <c r="F33" s="621"/>
      <c r="G33" s="621"/>
      <c r="H33" s="621"/>
      <c r="I33" s="621"/>
      <c r="J33" s="621"/>
      <c r="K33" s="621"/>
      <c r="L33" s="621"/>
      <c r="M33" s="621"/>
      <c r="N33" s="621"/>
      <c r="O33" s="621"/>
      <c r="P33" s="621"/>
      <c r="Q33" s="622"/>
      <c r="R33" s="623">
        <v>1054767</v>
      </c>
      <c r="S33" s="624"/>
      <c r="T33" s="624"/>
      <c r="U33" s="624"/>
      <c r="V33" s="624"/>
      <c r="W33" s="624"/>
      <c r="X33" s="624"/>
      <c r="Y33" s="625"/>
      <c r="Z33" s="626">
        <v>0.6</v>
      </c>
      <c r="AA33" s="626"/>
      <c r="AB33" s="626"/>
      <c r="AC33" s="626"/>
      <c r="AD33" s="627">
        <v>145051</v>
      </c>
      <c r="AE33" s="627"/>
      <c r="AF33" s="627"/>
      <c r="AG33" s="627"/>
      <c r="AH33" s="627"/>
      <c r="AI33" s="627"/>
      <c r="AJ33" s="627"/>
      <c r="AK33" s="627"/>
      <c r="AL33" s="628">
        <v>0.2</v>
      </c>
      <c r="AM33" s="629"/>
      <c r="AN33" s="629"/>
      <c r="AO33" s="630"/>
      <c r="AP33" s="673"/>
      <c r="AQ33" s="674"/>
      <c r="AR33" s="674"/>
      <c r="AS33" s="674"/>
      <c r="AT33" s="677"/>
      <c r="AU33" s="219"/>
      <c r="AV33" s="219"/>
      <c r="AW33" s="219"/>
      <c r="AX33" s="644" t="s">
        <v>323</v>
      </c>
      <c r="AY33" s="645"/>
      <c r="AZ33" s="645"/>
      <c r="BA33" s="645"/>
      <c r="BB33" s="645"/>
      <c r="BC33" s="645"/>
      <c r="BD33" s="645"/>
      <c r="BE33" s="645"/>
      <c r="BF33" s="646"/>
      <c r="BG33" s="681">
        <v>99.2</v>
      </c>
      <c r="BH33" s="682"/>
      <c r="BI33" s="682"/>
      <c r="BJ33" s="682"/>
      <c r="BK33" s="682"/>
      <c r="BL33" s="682"/>
      <c r="BM33" s="683">
        <v>97.7</v>
      </c>
      <c r="BN33" s="682"/>
      <c r="BO33" s="682"/>
      <c r="BP33" s="682"/>
      <c r="BQ33" s="684"/>
      <c r="BR33" s="681">
        <v>99.4</v>
      </c>
      <c r="BS33" s="682"/>
      <c r="BT33" s="682"/>
      <c r="BU33" s="682"/>
      <c r="BV33" s="682"/>
      <c r="BW33" s="682"/>
      <c r="BX33" s="683">
        <v>97.9</v>
      </c>
      <c r="BY33" s="682"/>
      <c r="BZ33" s="682"/>
      <c r="CA33" s="682"/>
      <c r="CB33" s="684"/>
      <c r="CD33" s="620" t="s">
        <v>324</v>
      </c>
      <c r="CE33" s="621"/>
      <c r="CF33" s="621"/>
      <c r="CG33" s="621"/>
      <c r="CH33" s="621"/>
      <c r="CI33" s="621"/>
      <c r="CJ33" s="621"/>
      <c r="CK33" s="621"/>
      <c r="CL33" s="621"/>
      <c r="CM33" s="621"/>
      <c r="CN33" s="621"/>
      <c r="CO33" s="621"/>
      <c r="CP33" s="621"/>
      <c r="CQ33" s="622"/>
      <c r="CR33" s="623">
        <v>57270506</v>
      </c>
      <c r="CS33" s="655"/>
      <c r="CT33" s="655"/>
      <c r="CU33" s="655"/>
      <c r="CV33" s="655"/>
      <c r="CW33" s="655"/>
      <c r="CX33" s="655"/>
      <c r="CY33" s="656"/>
      <c r="CZ33" s="628">
        <v>34.700000000000003</v>
      </c>
      <c r="DA33" s="653"/>
      <c r="DB33" s="653"/>
      <c r="DC33" s="657"/>
      <c r="DD33" s="632">
        <v>41557363</v>
      </c>
      <c r="DE33" s="655"/>
      <c r="DF33" s="655"/>
      <c r="DG33" s="655"/>
      <c r="DH33" s="655"/>
      <c r="DI33" s="655"/>
      <c r="DJ33" s="655"/>
      <c r="DK33" s="656"/>
      <c r="DL33" s="632">
        <v>30653998</v>
      </c>
      <c r="DM33" s="655"/>
      <c r="DN33" s="655"/>
      <c r="DO33" s="655"/>
      <c r="DP33" s="655"/>
      <c r="DQ33" s="655"/>
      <c r="DR33" s="655"/>
      <c r="DS33" s="655"/>
      <c r="DT33" s="655"/>
      <c r="DU33" s="655"/>
      <c r="DV33" s="656"/>
      <c r="DW33" s="628">
        <v>36.200000000000003</v>
      </c>
      <c r="DX33" s="653"/>
      <c r="DY33" s="653"/>
      <c r="DZ33" s="653"/>
      <c r="EA33" s="653"/>
      <c r="EB33" s="653"/>
      <c r="EC33" s="654"/>
    </row>
    <row r="34" spans="2:133" ht="11.25" customHeight="1" x14ac:dyDescent="0.15">
      <c r="B34" s="620" t="s">
        <v>325</v>
      </c>
      <c r="C34" s="621"/>
      <c r="D34" s="621"/>
      <c r="E34" s="621"/>
      <c r="F34" s="621"/>
      <c r="G34" s="621"/>
      <c r="H34" s="621"/>
      <c r="I34" s="621"/>
      <c r="J34" s="621"/>
      <c r="K34" s="621"/>
      <c r="L34" s="621"/>
      <c r="M34" s="621"/>
      <c r="N34" s="621"/>
      <c r="O34" s="621"/>
      <c r="P34" s="621"/>
      <c r="Q34" s="622"/>
      <c r="R34" s="623">
        <v>2185179</v>
      </c>
      <c r="S34" s="624"/>
      <c r="T34" s="624"/>
      <c r="U34" s="624"/>
      <c r="V34" s="624"/>
      <c r="W34" s="624"/>
      <c r="X34" s="624"/>
      <c r="Y34" s="625"/>
      <c r="Z34" s="626">
        <v>1.3</v>
      </c>
      <c r="AA34" s="626"/>
      <c r="AB34" s="626"/>
      <c r="AC34" s="626"/>
      <c r="AD34" s="627" t="s">
        <v>130</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18419872</v>
      </c>
      <c r="CS34" s="624"/>
      <c r="CT34" s="624"/>
      <c r="CU34" s="624"/>
      <c r="CV34" s="624"/>
      <c r="CW34" s="624"/>
      <c r="CX34" s="624"/>
      <c r="CY34" s="625"/>
      <c r="CZ34" s="628">
        <v>11.2</v>
      </c>
      <c r="DA34" s="653"/>
      <c r="DB34" s="653"/>
      <c r="DC34" s="657"/>
      <c r="DD34" s="632">
        <v>12796819</v>
      </c>
      <c r="DE34" s="624"/>
      <c r="DF34" s="624"/>
      <c r="DG34" s="624"/>
      <c r="DH34" s="624"/>
      <c r="DI34" s="624"/>
      <c r="DJ34" s="624"/>
      <c r="DK34" s="625"/>
      <c r="DL34" s="632">
        <v>9762827</v>
      </c>
      <c r="DM34" s="624"/>
      <c r="DN34" s="624"/>
      <c r="DO34" s="624"/>
      <c r="DP34" s="624"/>
      <c r="DQ34" s="624"/>
      <c r="DR34" s="624"/>
      <c r="DS34" s="624"/>
      <c r="DT34" s="624"/>
      <c r="DU34" s="624"/>
      <c r="DV34" s="625"/>
      <c r="DW34" s="628">
        <v>11.5</v>
      </c>
      <c r="DX34" s="653"/>
      <c r="DY34" s="653"/>
      <c r="DZ34" s="653"/>
      <c r="EA34" s="653"/>
      <c r="EB34" s="653"/>
      <c r="EC34" s="654"/>
    </row>
    <row r="35" spans="2:133" ht="11.25" customHeight="1" x14ac:dyDescent="0.15">
      <c r="B35" s="620" t="s">
        <v>327</v>
      </c>
      <c r="C35" s="621"/>
      <c r="D35" s="621"/>
      <c r="E35" s="621"/>
      <c r="F35" s="621"/>
      <c r="G35" s="621"/>
      <c r="H35" s="621"/>
      <c r="I35" s="621"/>
      <c r="J35" s="621"/>
      <c r="K35" s="621"/>
      <c r="L35" s="621"/>
      <c r="M35" s="621"/>
      <c r="N35" s="621"/>
      <c r="O35" s="621"/>
      <c r="P35" s="621"/>
      <c r="Q35" s="622"/>
      <c r="R35" s="623">
        <v>342126</v>
      </c>
      <c r="S35" s="624"/>
      <c r="T35" s="624"/>
      <c r="U35" s="624"/>
      <c r="V35" s="624"/>
      <c r="W35" s="624"/>
      <c r="X35" s="624"/>
      <c r="Y35" s="625"/>
      <c r="Z35" s="626">
        <v>0.2</v>
      </c>
      <c r="AA35" s="626"/>
      <c r="AB35" s="626"/>
      <c r="AC35" s="626"/>
      <c r="AD35" s="627" t="s">
        <v>139</v>
      </c>
      <c r="AE35" s="627"/>
      <c r="AF35" s="627"/>
      <c r="AG35" s="627"/>
      <c r="AH35" s="627"/>
      <c r="AI35" s="627"/>
      <c r="AJ35" s="627"/>
      <c r="AK35" s="627"/>
      <c r="AL35" s="628" t="s">
        <v>139</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1565931</v>
      </c>
      <c r="CS35" s="655"/>
      <c r="CT35" s="655"/>
      <c r="CU35" s="655"/>
      <c r="CV35" s="655"/>
      <c r="CW35" s="655"/>
      <c r="CX35" s="655"/>
      <c r="CY35" s="656"/>
      <c r="CZ35" s="628">
        <v>0.9</v>
      </c>
      <c r="DA35" s="653"/>
      <c r="DB35" s="653"/>
      <c r="DC35" s="657"/>
      <c r="DD35" s="632">
        <v>1434941</v>
      </c>
      <c r="DE35" s="655"/>
      <c r="DF35" s="655"/>
      <c r="DG35" s="655"/>
      <c r="DH35" s="655"/>
      <c r="DI35" s="655"/>
      <c r="DJ35" s="655"/>
      <c r="DK35" s="656"/>
      <c r="DL35" s="632">
        <v>1367681</v>
      </c>
      <c r="DM35" s="655"/>
      <c r="DN35" s="655"/>
      <c r="DO35" s="655"/>
      <c r="DP35" s="655"/>
      <c r="DQ35" s="655"/>
      <c r="DR35" s="655"/>
      <c r="DS35" s="655"/>
      <c r="DT35" s="655"/>
      <c r="DU35" s="655"/>
      <c r="DV35" s="656"/>
      <c r="DW35" s="628">
        <v>1.6</v>
      </c>
      <c r="DX35" s="653"/>
      <c r="DY35" s="653"/>
      <c r="DZ35" s="653"/>
      <c r="EA35" s="653"/>
      <c r="EB35" s="653"/>
      <c r="EC35" s="654"/>
    </row>
    <row r="36" spans="2:133" ht="11.25" customHeight="1" x14ac:dyDescent="0.15">
      <c r="B36" s="620" t="s">
        <v>331</v>
      </c>
      <c r="C36" s="621"/>
      <c r="D36" s="621"/>
      <c r="E36" s="621"/>
      <c r="F36" s="621"/>
      <c r="G36" s="621"/>
      <c r="H36" s="621"/>
      <c r="I36" s="621"/>
      <c r="J36" s="621"/>
      <c r="K36" s="621"/>
      <c r="L36" s="621"/>
      <c r="M36" s="621"/>
      <c r="N36" s="621"/>
      <c r="O36" s="621"/>
      <c r="P36" s="621"/>
      <c r="Q36" s="622"/>
      <c r="R36" s="623">
        <v>6026194</v>
      </c>
      <c r="S36" s="624"/>
      <c r="T36" s="624"/>
      <c r="U36" s="624"/>
      <c r="V36" s="624"/>
      <c r="W36" s="624"/>
      <c r="X36" s="624"/>
      <c r="Y36" s="625"/>
      <c r="Z36" s="626">
        <v>3.6</v>
      </c>
      <c r="AA36" s="626"/>
      <c r="AB36" s="626"/>
      <c r="AC36" s="626"/>
      <c r="AD36" s="627" t="s">
        <v>130</v>
      </c>
      <c r="AE36" s="627"/>
      <c r="AF36" s="627"/>
      <c r="AG36" s="627"/>
      <c r="AH36" s="627"/>
      <c r="AI36" s="627"/>
      <c r="AJ36" s="627"/>
      <c r="AK36" s="627"/>
      <c r="AL36" s="628" t="s">
        <v>130</v>
      </c>
      <c r="AM36" s="629"/>
      <c r="AN36" s="629"/>
      <c r="AO36" s="630"/>
      <c r="AP36" s="222"/>
      <c r="AQ36" s="689" t="s">
        <v>332</v>
      </c>
      <c r="AR36" s="690"/>
      <c r="AS36" s="690"/>
      <c r="AT36" s="690"/>
      <c r="AU36" s="690"/>
      <c r="AV36" s="690"/>
      <c r="AW36" s="690"/>
      <c r="AX36" s="690"/>
      <c r="AY36" s="691"/>
      <c r="AZ36" s="612">
        <v>24600061</v>
      </c>
      <c r="BA36" s="613"/>
      <c r="BB36" s="613"/>
      <c r="BC36" s="613"/>
      <c r="BD36" s="613"/>
      <c r="BE36" s="613"/>
      <c r="BF36" s="685"/>
      <c r="BG36" s="609" t="s">
        <v>333</v>
      </c>
      <c r="BH36" s="610"/>
      <c r="BI36" s="610"/>
      <c r="BJ36" s="610"/>
      <c r="BK36" s="610"/>
      <c r="BL36" s="610"/>
      <c r="BM36" s="610"/>
      <c r="BN36" s="610"/>
      <c r="BO36" s="610"/>
      <c r="BP36" s="610"/>
      <c r="BQ36" s="610"/>
      <c r="BR36" s="610"/>
      <c r="BS36" s="610"/>
      <c r="BT36" s="610"/>
      <c r="BU36" s="611"/>
      <c r="BV36" s="612">
        <v>2739727</v>
      </c>
      <c r="BW36" s="613"/>
      <c r="BX36" s="613"/>
      <c r="BY36" s="613"/>
      <c r="BZ36" s="613"/>
      <c r="CA36" s="613"/>
      <c r="CB36" s="685"/>
      <c r="CD36" s="620" t="s">
        <v>334</v>
      </c>
      <c r="CE36" s="621"/>
      <c r="CF36" s="621"/>
      <c r="CG36" s="621"/>
      <c r="CH36" s="621"/>
      <c r="CI36" s="621"/>
      <c r="CJ36" s="621"/>
      <c r="CK36" s="621"/>
      <c r="CL36" s="621"/>
      <c r="CM36" s="621"/>
      <c r="CN36" s="621"/>
      <c r="CO36" s="621"/>
      <c r="CP36" s="621"/>
      <c r="CQ36" s="622"/>
      <c r="CR36" s="623">
        <v>15643076</v>
      </c>
      <c r="CS36" s="624"/>
      <c r="CT36" s="624"/>
      <c r="CU36" s="624"/>
      <c r="CV36" s="624"/>
      <c r="CW36" s="624"/>
      <c r="CX36" s="624"/>
      <c r="CY36" s="625"/>
      <c r="CZ36" s="628">
        <v>9.5</v>
      </c>
      <c r="DA36" s="653"/>
      <c r="DB36" s="653"/>
      <c r="DC36" s="657"/>
      <c r="DD36" s="632">
        <v>11076803</v>
      </c>
      <c r="DE36" s="624"/>
      <c r="DF36" s="624"/>
      <c r="DG36" s="624"/>
      <c r="DH36" s="624"/>
      <c r="DI36" s="624"/>
      <c r="DJ36" s="624"/>
      <c r="DK36" s="625"/>
      <c r="DL36" s="632">
        <v>7449329</v>
      </c>
      <c r="DM36" s="624"/>
      <c r="DN36" s="624"/>
      <c r="DO36" s="624"/>
      <c r="DP36" s="624"/>
      <c r="DQ36" s="624"/>
      <c r="DR36" s="624"/>
      <c r="DS36" s="624"/>
      <c r="DT36" s="624"/>
      <c r="DU36" s="624"/>
      <c r="DV36" s="625"/>
      <c r="DW36" s="628">
        <v>8.8000000000000007</v>
      </c>
      <c r="DX36" s="653"/>
      <c r="DY36" s="653"/>
      <c r="DZ36" s="653"/>
      <c r="EA36" s="653"/>
      <c r="EB36" s="653"/>
      <c r="EC36" s="654"/>
    </row>
    <row r="37" spans="2:133" ht="11.25" customHeight="1" x14ac:dyDescent="0.15">
      <c r="B37" s="620" t="s">
        <v>335</v>
      </c>
      <c r="C37" s="621"/>
      <c r="D37" s="621"/>
      <c r="E37" s="621"/>
      <c r="F37" s="621"/>
      <c r="G37" s="621"/>
      <c r="H37" s="621"/>
      <c r="I37" s="621"/>
      <c r="J37" s="621"/>
      <c r="K37" s="621"/>
      <c r="L37" s="621"/>
      <c r="M37" s="621"/>
      <c r="N37" s="621"/>
      <c r="O37" s="621"/>
      <c r="P37" s="621"/>
      <c r="Q37" s="622"/>
      <c r="R37" s="623">
        <v>2435756</v>
      </c>
      <c r="S37" s="624"/>
      <c r="T37" s="624"/>
      <c r="U37" s="624"/>
      <c r="V37" s="624"/>
      <c r="W37" s="624"/>
      <c r="X37" s="624"/>
      <c r="Y37" s="625"/>
      <c r="Z37" s="626">
        <v>1.5</v>
      </c>
      <c r="AA37" s="626"/>
      <c r="AB37" s="626"/>
      <c r="AC37" s="626"/>
      <c r="AD37" s="627">
        <v>194358</v>
      </c>
      <c r="AE37" s="627"/>
      <c r="AF37" s="627"/>
      <c r="AG37" s="627"/>
      <c r="AH37" s="627"/>
      <c r="AI37" s="627"/>
      <c r="AJ37" s="627"/>
      <c r="AK37" s="627"/>
      <c r="AL37" s="628">
        <v>0.2</v>
      </c>
      <c r="AM37" s="629"/>
      <c r="AN37" s="629"/>
      <c r="AO37" s="630"/>
      <c r="AQ37" s="686" t="s">
        <v>336</v>
      </c>
      <c r="AR37" s="687"/>
      <c r="AS37" s="687"/>
      <c r="AT37" s="687"/>
      <c r="AU37" s="687"/>
      <c r="AV37" s="687"/>
      <c r="AW37" s="687"/>
      <c r="AX37" s="687"/>
      <c r="AY37" s="688"/>
      <c r="AZ37" s="623">
        <v>7953281</v>
      </c>
      <c r="BA37" s="624"/>
      <c r="BB37" s="624"/>
      <c r="BC37" s="624"/>
      <c r="BD37" s="655"/>
      <c r="BE37" s="655"/>
      <c r="BF37" s="678"/>
      <c r="BG37" s="620" t="s">
        <v>337</v>
      </c>
      <c r="BH37" s="621"/>
      <c r="BI37" s="621"/>
      <c r="BJ37" s="621"/>
      <c r="BK37" s="621"/>
      <c r="BL37" s="621"/>
      <c r="BM37" s="621"/>
      <c r="BN37" s="621"/>
      <c r="BO37" s="621"/>
      <c r="BP37" s="621"/>
      <c r="BQ37" s="621"/>
      <c r="BR37" s="621"/>
      <c r="BS37" s="621"/>
      <c r="BT37" s="621"/>
      <c r="BU37" s="622"/>
      <c r="BV37" s="623">
        <v>1879947</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71468</v>
      </c>
      <c r="CS37" s="655"/>
      <c r="CT37" s="655"/>
      <c r="CU37" s="655"/>
      <c r="CV37" s="655"/>
      <c r="CW37" s="655"/>
      <c r="CX37" s="655"/>
      <c r="CY37" s="656"/>
      <c r="CZ37" s="628">
        <v>0</v>
      </c>
      <c r="DA37" s="653"/>
      <c r="DB37" s="653"/>
      <c r="DC37" s="657"/>
      <c r="DD37" s="632">
        <v>71468</v>
      </c>
      <c r="DE37" s="655"/>
      <c r="DF37" s="655"/>
      <c r="DG37" s="655"/>
      <c r="DH37" s="655"/>
      <c r="DI37" s="655"/>
      <c r="DJ37" s="655"/>
      <c r="DK37" s="656"/>
      <c r="DL37" s="632">
        <v>71468</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B38" s="620" t="s">
        <v>339</v>
      </c>
      <c r="C38" s="621"/>
      <c r="D38" s="621"/>
      <c r="E38" s="621"/>
      <c r="F38" s="621"/>
      <c r="G38" s="621"/>
      <c r="H38" s="621"/>
      <c r="I38" s="621"/>
      <c r="J38" s="621"/>
      <c r="K38" s="621"/>
      <c r="L38" s="621"/>
      <c r="M38" s="621"/>
      <c r="N38" s="621"/>
      <c r="O38" s="621"/>
      <c r="P38" s="621"/>
      <c r="Q38" s="622"/>
      <c r="R38" s="623">
        <v>9381800</v>
      </c>
      <c r="S38" s="624"/>
      <c r="T38" s="624"/>
      <c r="U38" s="624"/>
      <c r="V38" s="624"/>
      <c r="W38" s="624"/>
      <c r="X38" s="624"/>
      <c r="Y38" s="625"/>
      <c r="Z38" s="626">
        <v>5.6</v>
      </c>
      <c r="AA38" s="626"/>
      <c r="AB38" s="626"/>
      <c r="AC38" s="626"/>
      <c r="AD38" s="627" t="s">
        <v>130</v>
      </c>
      <c r="AE38" s="627"/>
      <c r="AF38" s="627"/>
      <c r="AG38" s="627"/>
      <c r="AH38" s="627"/>
      <c r="AI38" s="627"/>
      <c r="AJ38" s="627"/>
      <c r="AK38" s="627"/>
      <c r="AL38" s="628" t="s">
        <v>130</v>
      </c>
      <c r="AM38" s="629"/>
      <c r="AN38" s="629"/>
      <c r="AO38" s="630"/>
      <c r="AQ38" s="686" t="s">
        <v>340</v>
      </c>
      <c r="AR38" s="687"/>
      <c r="AS38" s="687"/>
      <c r="AT38" s="687"/>
      <c r="AU38" s="687"/>
      <c r="AV38" s="687"/>
      <c r="AW38" s="687"/>
      <c r="AX38" s="687"/>
      <c r="AY38" s="688"/>
      <c r="AZ38" s="623">
        <v>688006</v>
      </c>
      <c r="BA38" s="624"/>
      <c r="BB38" s="624"/>
      <c r="BC38" s="624"/>
      <c r="BD38" s="655"/>
      <c r="BE38" s="655"/>
      <c r="BF38" s="678"/>
      <c r="BG38" s="620" t="s">
        <v>341</v>
      </c>
      <c r="BH38" s="621"/>
      <c r="BI38" s="621"/>
      <c r="BJ38" s="621"/>
      <c r="BK38" s="621"/>
      <c r="BL38" s="621"/>
      <c r="BM38" s="621"/>
      <c r="BN38" s="621"/>
      <c r="BO38" s="621"/>
      <c r="BP38" s="621"/>
      <c r="BQ38" s="621"/>
      <c r="BR38" s="621"/>
      <c r="BS38" s="621"/>
      <c r="BT38" s="621"/>
      <c r="BU38" s="622"/>
      <c r="BV38" s="623">
        <v>47848</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16154357</v>
      </c>
      <c r="CS38" s="624"/>
      <c r="CT38" s="624"/>
      <c r="CU38" s="624"/>
      <c r="CV38" s="624"/>
      <c r="CW38" s="624"/>
      <c r="CX38" s="624"/>
      <c r="CY38" s="625"/>
      <c r="CZ38" s="628">
        <v>9.8000000000000007</v>
      </c>
      <c r="DA38" s="653"/>
      <c r="DB38" s="653"/>
      <c r="DC38" s="657"/>
      <c r="DD38" s="632">
        <v>13017661</v>
      </c>
      <c r="DE38" s="624"/>
      <c r="DF38" s="624"/>
      <c r="DG38" s="624"/>
      <c r="DH38" s="624"/>
      <c r="DI38" s="624"/>
      <c r="DJ38" s="624"/>
      <c r="DK38" s="625"/>
      <c r="DL38" s="632">
        <v>12074103</v>
      </c>
      <c r="DM38" s="624"/>
      <c r="DN38" s="624"/>
      <c r="DO38" s="624"/>
      <c r="DP38" s="624"/>
      <c r="DQ38" s="624"/>
      <c r="DR38" s="624"/>
      <c r="DS38" s="624"/>
      <c r="DT38" s="624"/>
      <c r="DU38" s="624"/>
      <c r="DV38" s="625"/>
      <c r="DW38" s="628">
        <v>14.2</v>
      </c>
      <c r="DX38" s="653"/>
      <c r="DY38" s="653"/>
      <c r="DZ38" s="653"/>
      <c r="EA38" s="653"/>
      <c r="EB38" s="653"/>
      <c r="EC38" s="654"/>
    </row>
    <row r="39" spans="2:133" ht="11.25" customHeight="1" x14ac:dyDescent="0.15">
      <c r="B39" s="620" t="s">
        <v>343</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130</v>
      </c>
      <c r="AA39" s="626"/>
      <c r="AB39" s="626"/>
      <c r="AC39" s="626"/>
      <c r="AD39" s="627" t="s">
        <v>130</v>
      </c>
      <c r="AE39" s="627"/>
      <c r="AF39" s="627"/>
      <c r="AG39" s="627"/>
      <c r="AH39" s="627"/>
      <c r="AI39" s="627"/>
      <c r="AJ39" s="627"/>
      <c r="AK39" s="627"/>
      <c r="AL39" s="628" t="s">
        <v>130</v>
      </c>
      <c r="AM39" s="629"/>
      <c r="AN39" s="629"/>
      <c r="AO39" s="630"/>
      <c r="AQ39" s="686" t="s">
        <v>344</v>
      </c>
      <c r="AR39" s="687"/>
      <c r="AS39" s="687"/>
      <c r="AT39" s="687"/>
      <c r="AU39" s="687"/>
      <c r="AV39" s="687"/>
      <c r="AW39" s="687"/>
      <c r="AX39" s="687"/>
      <c r="AY39" s="688"/>
      <c r="AZ39" s="623">
        <v>62422</v>
      </c>
      <c r="BA39" s="624"/>
      <c r="BB39" s="624"/>
      <c r="BC39" s="624"/>
      <c r="BD39" s="655"/>
      <c r="BE39" s="655"/>
      <c r="BF39" s="678"/>
      <c r="BG39" s="620" t="s">
        <v>345</v>
      </c>
      <c r="BH39" s="621"/>
      <c r="BI39" s="621"/>
      <c r="BJ39" s="621"/>
      <c r="BK39" s="621"/>
      <c r="BL39" s="621"/>
      <c r="BM39" s="621"/>
      <c r="BN39" s="621"/>
      <c r="BO39" s="621"/>
      <c r="BP39" s="621"/>
      <c r="BQ39" s="621"/>
      <c r="BR39" s="621"/>
      <c r="BS39" s="621"/>
      <c r="BT39" s="621"/>
      <c r="BU39" s="622"/>
      <c r="BV39" s="623">
        <v>71667</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4034921</v>
      </c>
      <c r="CS39" s="655"/>
      <c r="CT39" s="655"/>
      <c r="CU39" s="655"/>
      <c r="CV39" s="655"/>
      <c r="CW39" s="655"/>
      <c r="CX39" s="655"/>
      <c r="CY39" s="656"/>
      <c r="CZ39" s="628">
        <v>2.4</v>
      </c>
      <c r="DA39" s="653"/>
      <c r="DB39" s="653"/>
      <c r="DC39" s="657"/>
      <c r="DD39" s="632">
        <v>3231081</v>
      </c>
      <c r="DE39" s="655"/>
      <c r="DF39" s="655"/>
      <c r="DG39" s="655"/>
      <c r="DH39" s="655"/>
      <c r="DI39" s="655"/>
      <c r="DJ39" s="655"/>
      <c r="DK39" s="656"/>
      <c r="DL39" s="632" t="s">
        <v>139</v>
      </c>
      <c r="DM39" s="655"/>
      <c r="DN39" s="655"/>
      <c r="DO39" s="655"/>
      <c r="DP39" s="655"/>
      <c r="DQ39" s="655"/>
      <c r="DR39" s="655"/>
      <c r="DS39" s="655"/>
      <c r="DT39" s="655"/>
      <c r="DU39" s="655"/>
      <c r="DV39" s="656"/>
      <c r="DW39" s="628" t="s">
        <v>139</v>
      </c>
      <c r="DX39" s="653"/>
      <c r="DY39" s="653"/>
      <c r="DZ39" s="653"/>
      <c r="EA39" s="653"/>
      <c r="EB39" s="653"/>
      <c r="EC39" s="654"/>
    </row>
    <row r="40" spans="2:133" ht="11.25" customHeight="1" x14ac:dyDescent="0.15">
      <c r="B40" s="620" t="s">
        <v>347</v>
      </c>
      <c r="C40" s="621"/>
      <c r="D40" s="621"/>
      <c r="E40" s="621"/>
      <c r="F40" s="621"/>
      <c r="G40" s="621"/>
      <c r="H40" s="621"/>
      <c r="I40" s="621"/>
      <c r="J40" s="621"/>
      <c r="K40" s="621"/>
      <c r="L40" s="621"/>
      <c r="M40" s="621"/>
      <c r="N40" s="621"/>
      <c r="O40" s="621"/>
      <c r="P40" s="621"/>
      <c r="Q40" s="622"/>
      <c r="R40" s="623">
        <v>3492000</v>
      </c>
      <c r="S40" s="624"/>
      <c r="T40" s="624"/>
      <c r="U40" s="624"/>
      <c r="V40" s="624"/>
      <c r="W40" s="624"/>
      <c r="X40" s="624"/>
      <c r="Y40" s="625"/>
      <c r="Z40" s="626">
        <v>2.1</v>
      </c>
      <c r="AA40" s="626"/>
      <c r="AB40" s="626"/>
      <c r="AC40" s="626"/>
      <c r="AD40" s="627" t="s">
        <v>139</v>
      </c>
      <c r="AE40" s="627"/>
      <c r="AF40" s="627"/>
      <c r="AG40" s="627"/>
      <c r="AH40" s="627"/>
      <c r="AI40" s="627"/>
      <c r="AJ40" s="627"/>
      <c r="AK40" s="627"/>
      <c r="AL40" s="628" t="s">
        <v>130</v>
      </c>
      <c r="AM40" s="629"/>
      <c r="AN40" s="629"/>
      <c r="AO40" s="630"/>
      <c r="AQ40" s="686" t="s">
        <v>348</v>
      </c>
      <c r="AR40" s="687"/>
      <c r="AS40" s="687"/>
      <c r="AT40" s="687"/>
      <c r="AU40" s="687"/>
      <c r="AV40" s="687"/>
      <c r="AW40" s="687"/>
      <c r="AX40" s="687"/>
      <c r="AY40" s="688"/>
      <c r="AZ40" s="623">
        <v>1314</v>
      </c>
      <c r="BA40" s="624"/>
      <c r="BB40" s="624"/>
      <c r="BC40" s="624"/>
      <c r="BD40" s="655"/>
      <c r="BE40" s="655"/>
      <c r="BF40" s="678"/>
      <c r="BG40" s="671" t="s">
        <v>349</v>
      </c>
      <c r="BH40" s="672"/>
      <c r="BI40" s="672"/>
      <c r="BJ40" s="672"/>
      <c r="BK40" s="672"/>
      <c r="BL40" s="223"/>
      <c r="BM40" s="621" t="s">
        <v>350</v>
      </c>
      <c r="BN40" s="621"/>
      <c r="BO40" s="621"/>
      <c r="BP40" s="621"/>
      <c r="BQ40" s="621"/>
      <c r="BR40" s="621"/>
      <c r="BS40" s="621"/>
      <c r="BT40" s="621"/>
      <c r="BU40" s="622"/>
      <c r="BV40" s="623">
        <v>87</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1452349</v>
      </c>
      <c r="CS40" s="624"/>
      <c r="CT40" s="624"/>
      <c r="CU40" s="624"/>
      <c r="CV40" s="624"/>
      <c r="CW40" s="624"/>
      <c r="CX40" s="624"/>
      <c r="CY40" s="625"/>
      <c r="CZ40" s="628">
        <v>0.9</v>
      </c>
      <c r="DA40" s="653"/>
      <c r="DB40" s="653"/>
      <c r="DC40" s="657"/>
      <c r="DD40" s="632">
        <v>58</v>
      </c>
      <c r="DE40" s="624"/>
      <c r="DF40" s="624"/>
      <c r="DG40" s="624"/>
      <c r="DH40" s="624"/>
      <c r="DI40" s="624"/>
      <c r="DJ40" s="624"/>
      <c r="DK40" s="625"/>
      <c r="DL40" s="632">
        <v>58</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352</v>
      </c>
      <c r="C41" s="645"/>
      <c r="D41" s="645"/>
      <c r="E41" s="645"/>
      <c r="F41" s="645"/>
      <c r="G41" s="645"/>
      <c r="H41" s="645"/>
      <c r="I41" s="645"/>
      <c r="J41" s="645"/>
      <c r="K41" s="645"/>
      <c r="L41" s="645"/>
      <c r="M41" s="645"/>
      <c r="N41" s="645"/>
      <c r="O41" s="645"/>
      <c r="P41" s="645"/>
      <c r="Q41" s="646"/>
      <c r="R41" s="695">
        <v>166962820</v>
      </c>
      <c r="S41" s="696"/>
      <c r="T41" s="696"/>
      <c r="U41" s="696"/>
      <c r="V41" s="696"/>
      <c r="W41" s="696"/>
      <c r="X41" s="696"/>
      <c r="Y41" s="700"/>
      <c r="Z41" s="701">
        <v>100</v>
      </c>
      <c r="AA41" s="701"/>
      <c r="AB41" s="701"/>
      <c r="AC41" s="701"/>
      <c r="AD41" s="702">
        <v>81279237</v>
      </c>
      <c r="AE41" s="702"/>
      <c r="AF41" s="702"/>
      <c r="AG41" s="702"/>
      <c r="AH41" s="702"/>
      <c r="AI41" s="702"/>
      <c r="AJ41" s="702"/>
      <c r="AK41" s="702"/>
      <c r="AL41" s="703">
        <v>100</v>
      </c>
      <c r="AM41" s="683"/>
      <c r="AN41" s="683"/>
      <c r="AO41" s="704"/>
      <c r="AQ41" s="686" t="s">
        <v>353</v>
      </c>
      <c r="AR41" s="687"/>
      <c r="AS41" s="687"/>
      <c r="AT41" s="687"/>
      <c r="AU41" s="687"/>
      <c r="AV41" s="687"/>
      <c r="AW41" s="687"/>
      <c r="AX41" s="687"/>
      <c r="AY41" s="688"/>
      <c r="AZ41" s="623">
        <v>3693249</v>
      </c>
      <c r="BA41" s="624"/>
      <c r="BB41" s="624"/>
      <c r="BC41" s="624"/>
      <c r="BD41" s="655"/>
      <c r="BE41" s="655"/>
      <c r="BF41" s="678"/>
      <c r="BG41" s="671"/>
      <c r="BH41" s="672"/>
      <c r="BI41" s="672"/>
      <c r="BJ41" s="672"/>
      <c r="BK41" s="672"/>
      <c r="BL41" s="223"/>
      <c r="BM41" s="621" t="s">
        <v>354</v>
      </c>
      <c r="BN41" s="621"/>
      <c r="BO41" s="621"/>
      <c r="BP41" s="621"/>
      <c r="BQ41" s="621"/>
      <c r="BR41" s="621"/>
      <c r="BS41" s="621"/>
      <c r="BT41" s="621"/>
      <c r="BU41" s="622"/>
      <c r="BV41" s="623" t="s">
        <v>130</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130</v>
      </c>
      <c r="CS41" s="655"/>
      <c r="CT41" s="655"/>
      <c r="CU41" s="655"/>
      <c r="CV41" s="655"/>
      <c r="CW41" s="655"/>
      <c r="CX41" s="655"/>
      <c r="CY41" s="656"/>
      <c r="CZ41" s="628" t="s">
        <v>130</v>
      </c>
      <c r="DA41" s="653"/>
      <c r="DB41" s="653"/>
      <c r="DC41" s="657"/>
      <c r="DD41" s="632" t="s">
        <v>130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356</v>
      </c>
      <c r="AR42" s="693"/>
      <c r="AS42" s="693"/>
      <c r="AT42" s="693"/>
      <c r="AU42" s="693"/>
      <c r="AV42" s="693"/>
      <c r="AW42" s="693"/>
      <c r="AX42" s="693"/>
      <c r="AY42" s="694"/>
      <c r="AZ42" s="695">
        <v>12201789</v>
      </c>
      <c r="BA42" s="696"/>
      <c r="BB42" s="696"/>
      <c r="BC42" s="696"/>
      <c r="BD42" s="682"/>
      <c r="BE42" s="682"/>
      <c r="BF42" s="684"/>
      <c r="BG42" s="673"/>
      <c r="BH42" s="674"/>
      <c r="BI42" s="674"/>
      <c r="BJ42" s="674"/>
      <c r="BK42" s="674"/>
      <c r="BL42" s="224"/>
      <c r="BM42" s="645" t="s">
        <v>357</v>
      </c>
      <c r="BN42" s="645"/>
      <c r="BO42" s="645"/>
      <c r="BP42" s="645"/>
      <c r="BQ42" s="645"/>
      <c r="BR42" s="645"/>
      <c r="BS42" s="645"/>
      <c r="BT42" s="645"/>
      <c r="BU42" s="646"/>
      <c r="BV42" s="695">
        <v>382</v>
      </c>
      <c r="BW42" s="696"/>
      <c r="BX42" s="696"/>
      <c r="BY42" s="696"/>
      <c r="BZ42" s="696"/>
      <c r="CA42" s="696"/>
      <c r="CB42" s="705"/>
      <c r="CD42" s="620" t="s">
        <v>358</v>
      </c>
      <c r="CE42" s="621"/>
      <c r="CF42" s="621"/>
      <c r="CG42" s="621"/>
      <c r="CH42" s="621"/>
      <c r="CI42" s="621"/>
      <c r="CJ42" s="621"/>
      <c r="CK42" s="621"/>
      <c r="CL42" s="621"/>
      <c r="CM42" s="621"/>
      <c r="CN42" s="621"/>
      <c r="CO42" s="621"/>
      <c r="CP42" s="621"/>
      <c r="CQ42" s="622"/>
      <c r="CR42" s="623">
        <v>9619884</v>
      </c>
      <c r="CS42" s="655"/>
      <c r="CT42" s="655"/>
      <c r="CU42" s="655"/>
      <c r="CV42" s="655"/>
      <c r="CW42" s="655"/>
      <c r="CX42" s="655"/>
      <c r="CY42" s="656"/>
      <c r="CZ42" s="628">
        <v>5.8</v>
      </c>
      <c r="DA42" s="653"/>
      <c r="DB42" s="653"/>
      <c r="DC42" s="657"/>
      <c r="DD42" s="632">
        <v>702819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359</v>
      </c>
      <c r="CD43" s="620" t="s">
        <v>360</v>
      </c>
      <c r="CE43" s="621"/>
      <c r="CF43" s="621"/>
      <c r="CG43" s="621"/>
      <c r="CH43" s="621"/>
      <c r="CI43" s="621"/>
      <c r="CJ43" s="621"/>
      <c r="CK43" s="621"/>
      <c r="CL43" s="621"/>
      <c r="CM43" s="621"/>
      <c r="CN43" s="621"/>
      <c r="CO43" s="621"/>
      <c r="CP43" s="621"/>
      <c r="CQ43" s="622"/>
      <c r="CR43" s="623">
        <v>102632</v>
      </c>
      <c r="CS43" s="655"/>
      <c r="CT43" s="655"/>
      <c r="CU43" s="655"/>
      <c r="CV43" s="655"/>
      <c r="CW43" s="655"/>
      <c r="CX43" s="655"/>
      <c r="CY43" s="656"/>
      <c r="CZ43" s="628">
        <v>0.1</v>
      </c>
      <c r="DA43" s="653"/>
      <c r="DB43" s="653"/>
      <c r="DC43" s="657"/>
      <c r="DD43" s="632">
        <v>58322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362</v>
      </c>
      <c r="CG44" s="621"/>
      <c r="CH44" s="621"/>
      <c r="CI44" s="621"/>
      <c r="CJ44" s="621"/>
      <c r="CK44" s="621"/>
      <c r="CL44" s="621"/>
      <c r="CM44" s="621"/>
      <c r="CN44" s="621"/>
      <c r="CO44" s="621"/>
      <c r="CP44" s="621"/>
      <c r="CQ44" s="622"/>
      <c r="CR44" s="623">
        <v>9376104</v>
      </c>
      <c r="CS44" s="624"/>
      <c r="CT44" s="624"/>
      <c r="CU44" s="624"/>
      <c r="CV44" s="624"/>
      <c r="CW44" s="624"/>
      <c r="CX44" s="624"/>
      <c r="CY44" s="625"/>
      <c r="CZ44" s="628">
        <v>5.7</v>
      </c>
      <c r="DA44" s="629"/>
      <c r="DB44" s="629"/>
      <c r="DC44" s="635"/>
      <c r="DD44" s="632">
        <v>702720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364</v>
      </c>
      <c r="CG45" s="621"/>
      <c r="CH45" s="621"/>
      <c r="CI45" s="621"/>
      <c r="CJ45" s="621"/>
      <c r="CK45" s="621"/>
      <c r="CL45" s="621"/>
      <c r="CM45" s="621"/>
      <c r="CN45" s="621"/>
      <c r="CO45" s="621"/>
      <c r="CP45" s="621"/>
      <c r="CQ45" s="622"/>
      <c r="CR45" s="623">
        <v>7683552</v>
      </c>
      <c r="CS45" s="655"/>
      <c r="CT45" s="655"/>
      <c r="CU45" s="655"/>
      <c r="CV45" s="655"/>
      <c r="CW45" s="655"/>
      <c r="CX45" s="655"/>
      <c r="CY45" s="656"/>
      <c r="CZ45" s="628">
        <v>4.7</v>
      </c>
      <c r="DA45" s="653"/>
      <c r="DB45" s="653"/>
      <c r="DC45" s="657"/>
      <c r="DD45" s="632">
        <v>242125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365</v>
      </c>
      <c r="CG46" s="621"/>
      <c r="CH46" s="621"/>
      <c r="CI46" s="621"/>
      <c r="CJ46" s="621"/>
      <c r="CK46" s="621"/>
      <c r="CL46" s="621"/>
      <c r="CM46" s="621"/>
      <c r="CN46" s="621"/>
      <c r="CO46" s="621"/>
      <c r="CP46" s="621"/>
      <c r="CQ46" s="622"/>
      <c r="CR46" s="623">
        <v>1499184</v>
      </c>
      <c r="CS46" s="624"/>
      <c r="CT46" s="624"/>
      <c r="CU46" s="624"/>
      <c r="CV46" s="624"/>
      <c r="CW46" s="624"/>
      <c r="CX46" s="624"/>
      <c r="CY46" s="625"/>
      <c r="CZ46" s="628">
        <v>0.9</v>
      </c>
      <c r="DA46" s="629"/>
      <c r="DB46" s="629"/>
      <c r="DC46" s="635"/>
      <c r="DD46" s="632">
        <v>453076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366</v>
      </c>
      <c r="CG47" s="621"/>
      <c r="CH47" s="621"/>
      <c r="CI47" s="621"/>
      <c r="CJ47" s="621"/>
      <c r="CK47" s="621"/>
      <c r="CL47" s="621"/>
      <c r="CM47" s="621"/>
      <c r="CN47" s="621"/>
      <c r="CO47" s="621"/>
      <c r="CP47" s="621"/>
      <c r="CQ47" s="622"/>
      <c r="CR47" s="623">
        <v>243780</v>
      </c>
      <c r="CS47" s="655"/>
      <c r="CT47" s="655"/>
      <c r="CU47" s="655"/>
      <c r="CV47" s="655"/>
      <c r="CW47" s="655"/>
      <c r="CX47" s="655"/>
      <c r="CY47" s="656"/>
      <c r="CZ47" s="628">
        <v>0.1</v>
      </c>
      <c r="DA47" s="653"/>
      <c r="DB47" s="653"/>
      <c r="DC47" s="657"/>
      <c r="DD47" s="632">
        <v>99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367</v>
      </c>
      <c r="CG48" s="621"/>
      <c r="CH48" s="621"/>
      <c r="CI48" s="621"/>
      <c r="CJ48" s="621"/>
      <c r="CK48" s="621"/>
      <c r="CL48" s="621"/>
      <c r="CM48" s="621"/>
      <c r="CN48" s="621"/>
      <c r="CO48" s="621"/>
      <c r="CP48" s="621"/>
      <c r="CQ48" s="622"/>
      <c r="CR48" s="623" t="s">
        <v>368</v>
      </c>
      <c r="CS48" s="624"/>
      <c r="CT48" s="624"/>
      <c r="CU48" s="624"/>
      <c r="CV48" s="624"/>
      <c r="CW48" s="624"/>
      <c r="CX48" s="624"/>
      <c r="CY48" s="625"/>
      <c r="CZ48" s="628" t="s">
        <v>368</v>
      </c>
      <c r="DA48" s="629"/>
      <c r="DB48" s="629"/>
      <c r="DC48" s="635"/>
      <c r="DD48" s="632" t="s">
        <v>368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369</v>
      </c>
      <c r="CE49" s="645"/>
      <c r="CF49" s="645"/>
      <c r="CG49" s="645"/>
      <c r="CH49" s="645"/>
      <c r="CI49" s="645"/>
      <c r="CJ49" s="645"/>
      <c r="CK49" s="645"/>
      <c r="CL49" s="645"/>
      <c r="CM49" s="645"/>
      <c r="CN49" s="645"/>
      <c r="CO49" s="645"/>
      <c r="CP49" s="645"/>
      <c r="CQ49" s="646"/>
      <c r="CR49" s="695">
        <v>165044024</v>
      </c>
      <c r="CS49" s="682"/>
      <c r="CT49" s="682"/>
      <c r="CU49" s="682"/>
      <c r="CV49" s="682"/>
      <c r="CW49" s="682"/>
      <c r="CX49" s="682"/>
      <c r="CY49" s="711"/>
      <c r="CZ49" s="703">
        <v>100</v>
      </c>
      <c r="DA49" s="712"/>
      <c r="DB49" s="712"/>
      <c r="DC49" s="713"/>
      <c r="DD49" s="714">
        <v>95429061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h9EeFoDagadUoNbdgXMW3yiKWzhVbm471DrBwjm/uRaziR6TKE3XXN+9B5MEW8nFVkWxWq0Bza1VIRdUZtDQ==" saltValue="KKDDEmnX1K8q/0O1gmh2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5" zoomScaleNormal="100" zoomScaleSheetLayoutView="70" workbookViewId="0">
      <selection activeCell="AP7" sqref="AP7:AT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392</v>
      </c>
      <c r="C7" s="750"/>
      <c r="D7" s="750"/>
      <c r="E7" s="750"/>
      <c r="F7" s="750"/>
      <c r="G7" s="750"/>
      <c r="H7" s="750"/>
      <c r="I7" s="750"/>
      <c r="J7" s="750"/>
      <c r="K7" s="750"/>
      <c r="L7" s="750"/>
      <c r="M7" s="750"/>
      <c r="N7" s="750"/>
      <c r="O7" s="750"/>
      <c r="P7" s="751"/>
      <c r="Q7" s="752">
        <v>166447</v>
      </c>
      <c r="R7" s="753"/>
      <c r="S7" s="753"/>
      <c r="T7" s="753"/>
      <c r="U7" s="753"/>
      <c r="V7" s="753">
        <v>163942</v>
      </c>
      <c r="W7" s="753"/>
      <c r="X7" s="753"/>
      <c r="Y7" s="753"/>
      <c r="Z7" s="753"/>
      <c r="AA7" s="753">
        <f>Q7-V7</f>
        <v>2505</v>
      </c>
      <c r="AB7" s="753"/>
      <c r="AC7" s="753"/>
      <c r="AD7" s="753"/>
      <c r="AE7" s="754"/>
      <c r="AF7" s="755">
        <v>2332</v>
      </c>
      <c r="AG7" s="756"/>
      <c r="AH7" s="756"/>
      <c r="AI7" s="756"/>
      <c r="AJ7" s="757"/>
      <c r="AK7" s="758">
        <v>142</v>
      </c>
      <c r="AL7" s="759"/>
      <c r="AM7" s="759"/>
      <c r="AN7" s="759"/>
      <c r="AO7" s="759"/>
      <c r="AP7" s="759">
        <v>185795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616</v>
      </c>
      <c r="BT7" s="747"/>
      <c r="BU7" s="747"/>
      <c r="BV7" s="747"/>
      <c r="BW7" s="747"/>
      <c r="BX7" s="747"/>
      <c r="BY7" s="747"/>
      <c r="BZ7" s="747"/>
      <c r="CA7" s="747"/>
      <c r="CB7" s="747"/>
      <c r="CC7" s="747"/>
      <c r="CD7" s="747"/>
      <c r="CE7" s="747"/>
      <c r="CF7" s="747"/>
      <c r="CG7" s="762"/>
      <c r="CH7" s="743">
        <v>30</v>
      </c>
      <c r="CI7" s="744"/>
      <c r="CJ7" s="744"/>
      <c r="CK7" s="744"/>
      <c r="CL7" s="745"/>
      <c r="CM7" s="743">
        <v>488</v>
      </c>
      <c r="CN7" s="744"/>
      <c r="CO7" s="744"/>
      <c r="CP7" s="744"/>
      <c r="CQ7" s="745"/>
      <c r="CR7" s="743">
        <v>11</v>
      </c>
      <c r="CS7" s="744"/>
      <c r="CT7" s="744"/>
      <c r="CU7" s="744"/>
      <c r="CV7" s="745"/>
      <c r="CW7" s="743" t="s">
        <v>620</v>
      </c>
      <c r="CX7" s="744"/>
      <c r="CY7" s="744"/>
      <c r="CZ7" s="744"/>
      <c r="DA7" s="745"/>
      <c r="DB7" s="743" t="s">
        <v>620</v>
      </c>
      <c r="DC7" s="744"/>
      <c r="DD7" s="744"/>
      <c r="DE7" s="744"/>
      <c r="DF7" s="745"/>
      <c r="DG7" s="743" t="s">
        <v>620</v>
      </c>
      <c r="DH7" s="744"/>
      <c r="DI7" s="744"/>
      <c r="DJ7" s="744"/>
      <c r="DK7" s="745"/>
      <c r="DL7" s="743" t="s">
        <v>620</v>
      </c>
      <c r="DM7" s="744"/>
      <c r="DN7" s="744"/>
      <c r="DO7" s="744"/>
      <c r="DP7" s="745"/>
      <c r="DQ7" s="743" t="s">
        <v>620</v>
      </c>
      <c r="DR7" s="744"/>
      <c r="DS7" s="744"/>
      <c r="DT7" s="744"/>
      <c r="DU7" s="745"/>
      <c r="DV7" s="746"/>
      <c r="DW7" s="747"/>
      <c r="DX7" s="747"/>
      <c r="DY7" s="747"/>
      <c r="DZ7" s="748"/>
      <c r="EA7" s="234"/>
    </row>
    <row r="8" spans="1:131" s="235" customFormat="1" ht="26.25" customHeight="1" x14ac:dyDescent="0.15">
      <c r="A8" s="238">
        <v>2</v>
      </c>
      <c r="B8" s="780" t="s">
        <v>393</v>
      </c>
      <c r="C8" s="781"/>
      <c r="D8" s="781"/>
      <c r="E8" s="781"/>
      <c r="F8" s="781"/>
      <c r="G8" s="781"/>
      <c r="H8" s="781"/>
      <c r="I8" s="781"/>
      <c r="J8" s="781"/>
      <c r="K8" s="781"/>
      <c r="L8" s="781"/>
      <c r="M8" s="781"/>
      <c r="N8" s="781"/>
      <c r="O8" s="781"/>
      <c r="P8" s="782"/>
      <c r="Q8" s="783">
        <v>10</v>
      </c>
      <c r="R8" s="784"/>
      <c r="S8" s="784"/>
      <c r="T8" s="784"/>
      <c r="U8" s="784"/>
      <c r="V8" s="784">
        <v>4</v>
      </c>
      <c r="W8" s="784"/>
      <c r="X8" s="784"/>
      <c r="Y8" s="784"/>
      <c r="Z8" s="784"/>
      <c r="AA8" s="784">
        <f>Q8-V8</f>
        <v>6</v>
      </c>
      <c r="AB8" s="784"/>
      <c r="AC8" s="784"/>
      <c r="AD8" s="784"/>
      <c r="AE8" s="785"/>
      <c r="AF8" s="786">
        <v>6</v>
      </c>
      <c r="AG8" s="787"/>
      <c r="AH8" s="787"/>
      <c r="AI8" s="787"/>
      <c r="AJ8" s="788"/>
      <c r="AK8" s="769">
        <v>0</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617</v>
      </c>
      <c r="BT8" s="774"/>
      <c r="BU8" s="774"/>
      <c r="BV8" s="774"/>
      <c r="BW8" s="774"/>
      <c r="BX8" s="774"/>
      <c r="BY8" s="774"/>
      <c r="BZ8" s="774"/>
      <c r="CA8" s="774"/>
      <c r="CB8" s="774"/>
      <c r="CC8" s="774"/>
      <c r="CD8" s="774"/>
      <c r="CE8" s="774"/>
      <c r="CF8" s="774"/>
      <c r="CG8" s="775"/>
      <c r="CH8" s="776">
        <v>14</v>
      </c>
      <c r="CI8" s="777"/>
      <c r="CJ8" s="777"/>
      <c r="CK8" s="777"/>
      <c r="CL8" s="778"/>
      <c r="CM8" s="776">
        <v>190</v>
      </c>
      <c r="CN8" s="777"/>
      <c r="CO8" s="777"/>
      <c r="CP8" s="777"/>
      <c r="CQ8" s="778"/>
      <c r="CR8" s="776">
        <v>10</v>
      </c>
      <c r="CS8" s="777"/>
      <c r="CT8" s="777"/>
      <c r="CU8" s="777"/>
      <c r="CV8" s="778"/>
      <c r="CW8" s="776" t="s">
        <v>620</v>
      </c>
      <c r="CX8" s="777"/>
      <c r="CY8" s="777"/>
      <c r="CZ8" s="777"/>
      <c r="DA8" s="778"/>
      <c r="DB8" s="776" t="s">
        <v>620</v>
      </c>
      <c r="DC8" s="777"/>
      <c r="DD8" s="777"/>
      <c r="DE8" s="777"/>
      <c r="DF8" s="778"/>
      <c r="DG8" s="776" t="s">
        <v>620</v>
      </c>
      <c r="DH8" s="777"/>
      <c r="DI8" s="777"/>
      <c r="DJ8" s="777"/>
      <c r="DK8" s="778"/>
      <c r="DL8" s="776" t="s">
        <v>620</v>
      </c>
      <c r="DM8" s="777"/>
      <c r="DN8" s="777"/>
      <c r="DO8" s="777"/>
      <c r="DP8" s="778"/>
      <c r="DQ8" s="776" t="s">
        <v>620</v>
      </c>
      <c r="DR8" s="777"/>
      <c r="DS8" s="777"/>
      <c r="DT8" s="777"/>
      <c r="DU8" s="778"/>
      <c r="DV8" s="773"/>
      <c r="DW8" s="774"/>
      <c r="DX8" s="774"/>
      <c r="DY8" s="774"/>
      <c r="DZ8" s="779"/>
      <c r="EA8" s="234"/>
    </row>
    <row r="9" spans="1:131" s="235" customFormat="1" ht="26.25" customHeight="1" x14ac:dyDescent="0.15">
      <c r="A9" s="238">
        <v>3</v>
      </c>
      <c r="B9" s="780" t="s">
        <v>394</v>
      </c>
      <c r="C9" s="781"/>
      <c r="D9" s="781"/>
      <c r="E9" s="781"/>
      <c r="F9" s="781"/>
      <c r="G9" s="781"/>
      <c r="H9" s="781"/>
      <c r="I9" s="781"/>
      <c r="J9" s="781"/>
      <c r="K9" s="781"/>
      <c r="L9" s="781"/>
      <c r="M9" s="781"/>
      <c r="N9" s="781"/>
      <c r="O9" s="781"/>
      <c r="P9" s="782"/>
      <c r="Q9" s="783">
        <v>7</v>
      </c>
      <c r="R9" s="784"/>
      <c r="S9" s="784"/>
      <c r="T9" s="784"/>
      <c r="U9" s="784"/>
      <c r="V9" s="784">
        <v>36</v>
      </c>
      <c r="W9" s="784"/>
      <c r="X9" s="784"/>
      <c r="Y9" s="784"/>
      <c r="Z9" s="784"/>
      <c r="AA9" s="784">
        <f t="shared" ref="AA9:AA13" si="0">Q9-V9</f>
        <v>-29</v>
      </c>
      <c r="AB9" s="784"/>
      <c r="AC9" s="784"/>
      <c r="AD9" s="784"/>
      <c r="AE9" s="785"/>
      <c r="AF9" s="786">
        <v>-29</v>
      </c>
      <c r="AG9" s="787"/>
      <c r="AH9" s="787"/>
      <c r="AI9" s="787"/>
      <c r="AJ9" s="788"/>
      <c r="AK9" s="769">
        <v>0</v>
      </c>
      <c r="AL9" s="770"/>
      <c r="AM9" s="770"/>
      <c r="AN9" s="770"/>
      <c r="AO9" s="770"/>
      <c r="AP9" s="770">
        <v>0</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618</v>
      </c>
      <c r="BT9" s="774"/>
      <c r="BU9" s="774"/>
      <c r="BV9" s="774"/>
      <c r="BW9" s="774"/>
      <c r="BX9" s="774"/>
      <c r="BY9" s="774"/>
      <c r="BZ9" s="774"/>
      <c r="CA9" s="774"/>
      <c r="CB9" s="774"/>
      <c r="CC9" s="774"/>
      <c r="CD9" s="774"/>
      <c r="CE9" s="774"/>
      <c r="CF9" s="774"/>
      <c r="CG9" s="775"/>
      <c r="CH9" s="776">
        <v>2</v>
      </c>
      <c r="CI9" s="777"/>
      <c r="CJ9" s="777"/>
      <c r="CK9" s="777"/>
      <c r="CL9" s="778"/>
      <c r="CM9" s="776">
        <v>142</v>
      </c>
      <c r="CN9" s="777"/>
      <c r="CO9" s="777"/>
      <c r="CP9" s="777"/>
      <c r="CQ9" s="778"/>
      <c r="CR9" s="776">
        <v>35</v>
      </c>
      <c r="CS9" s="777"/>
      <c r="CT9" s="777"/>
      <c r="CU9" s="777"/>
      <c r="CV9" s="778"/>
      <c r="CW9" s="776">
        <v>61</v>
      </c>
      <c r="CX9" s="777"/>
      <c r="CY9" s="777"/>
      <c r="CZ9" s="777"/>
      <c r="DA9" s="778"/>
      <c r="DB9" s="776" t="s">
        <v>620</v>
      </c>
      <c r="DC9" s="777"/>
      <c r="DD9" s="777"/>
      <c r="DE9" s="777"/>
      <c r="DF9" s="778"/>
      <c r="DG9" s="776" t="s">
        <v>620</v>
      </c>
      <c r="DH9" s="777"/>
      <c r="DI9" s="777"/>
      <c r="DJ9" s="777"/>
      <c r="DK9" s="778"/>
      <c r="DL9" s="776" t="s">
        <v>620</v>
      </c>
      <c r="DM9" s="777"/>
      <c r="DN9" s="777"/>
      <c r="DO9" s="777"/>
      <c r="DP9" s="778"/>
      <c r="DQ9" s="776" t="s">
        <v>620</v>
      </c>
      <c r="DR9" s="777"/>
      <c r="DS9" s="777"/>
      <c r="DT9" s="777"/>
      <c r="DU9" s="778"/>
      <c r="DV9" s="773"/>
      <c r="DW9" s="774"/>
      <c r="DX9" s="774"/>
      <c r="DY9" s="774"/>
      <c r="DZ9" s="779"/>
      <c r="EA9" s="234"/>
    </row>
    <row r="10" spans="1:131" s="235" customFormat="1" ht="26.25" customHeight="1" x14ac:dyDescent="0.15">
      <c r="A10" s="238">
        <v>4</v>
      </c>
      <c r="B10" s="780" t="s">
        <v>395</v>
      </c>
      <c r="C10" s="781"/>
      <c r="D10" s="781"/>
      <c r="E10" s="781"/>
      <c r="F10" s="781"/>
      <c r="G10" s="781"/>
      <c r="H10" s="781"/>
      <c r="I10" s="781"/>
      <c r="J10" s="781"/>
      <c r="K10" s="781"/>
      <c r="L10" s="781"/>
      <c r="M10" s="781"/>
      <c r="N10" s="781"/>
      <c r="O10" s="781"/>
      <c r="P10" s="782"/>
      <c r="Q10" s="783">
        <v>17</v>
      </c>
      <c r="R10" s="784"/>
      <c r="S10" s="784"/>
      <c r="T10" s="784"/>
      <c r="U10" s="784"/>
      <c r="V10" s="784">
        <v>599</v>
      </c>
      <c r="W10" s="784"/>
      <c r="X10" s="784"/>
      <c r="Y10" s="784"/>
      <c r="Z10" s="784"/>
      <c r="AA10" s="784">
        <f t="shared" si="0"/>
        <v>-582</v>
      </c>
      <c r="AB10" s="784"/>
      <c r="AC10" s="784"/>
      <c r="AD10" s="784"/>
      <c r="AE10" s="785"/>
      <c r="AF10" s="786">
        <v>-582</v>
      </c>
      <c r="AG10" s="787"/>
      <c r="AH10" s="787"/>
      <c r="AI10" s="787"/>
      <c r="AJ10" s="788"/>
      <c r="AK10" s="769">
        <v>0</v>
      </c>
      <c r="AL10" s="770"/>
      <c r="AM10" s="770"/>
      <c r="AN10" s="770"/>
      <c r="AO10" s="770"/>
      <c r="AP10" s="770">
        <v>0</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619</v>
      </c>
      <c r="BT10" s="774"/>
      <c r="BU10" s="774"/>
      <c r="BV10" s="774"/>
      <c r="BW10" s="774"/>
      <c r="BX10" s="774"/>
      <c r="BY10" s="774"/>
      <c r="BZ10" s="774"/>
      <c r="CA10" s="774"/>
      <c r="CB10" s="774"/>
      <c r="CC10" s="774"/>
      <c r="CD10" s="774"/>
      <c r="CE10" s="774"/>
      <c r="CF10" s="774"/>
      <c r="CG10" s="775"/>
      <c r="CH10" s="776">
        <v>1</v>
      </c>
      <c r="CI10" s="777"/>
      <c r="CJ10" s="777"/>
      <c r="CK10" s="777"/>
      <c r="CL10" s="778"/>
      <c r="CM10" s="776">
        <v>12</v>
      </c>
      <c r="CN10" s="777"/>
      <c r="CO10" s="777"/>
      <c r="CP10" s="777"/>
      <c r="CQ10" s="778"/>
      <c r="CR10" s="776">
        <v>3</v>
      </c>
      <c r="CS10" s="777"/>
      <c r="CT10" s="777"/>
      <c r="CU10" s="777"/>
      <c r="CV10" s="778"/>
      <c r="CW10" s="776" t="s">
        <v>620</v>
      </c>
      <c r="CX10" s="777"/>
      <c r="CY10" s="777"/>
      <c r="CZ10" s="777"/>
      <c r="DA10" s="778"/>
      <c r="DB10" s="776" t="s">
        <v>620</v>
      </c>
      <c r="DC10" s="777"/>
      <c r="DD10" s="777"/>
      <c r="DE10" s="777"/>
      <c r="DF10" s="778"/>
      <c r="DG10" s="776" t="s">
        <v>620</v>
      </c>
      <c r="DH10" s="777"/>
      <c r="DI10" s="777"/>
      <c r="DJ10" s="777"/>
      <c r="DK10" s="778"/>
      <c r="DL10" s="776" t="s">
        <v>620</v>
      </c>
      <c r="DM10" s="777"/>
      <c r="DN10" s="777"/>
      <c r="DO10" s="777"/>
      <c r="DP10" s="778"/>
      <c r="DQ10" s="776" t="s">
        <v>620</v>
      </c>
      <c r="DR10" s="777"/>
      <c r="DS10" s="777"/>
      <c r="DT10" s="777"/>
      <c r="DU10" s="778"/>
      <c r="DV10" s="773"/>
      <c r="DW10" s="774"/>
      <c r="DX10" s="774"/>
      <c r="DY10" s="774"/>
      <c r="DZ10" s="779"/>
      <c r="EA10" s="234"/>
    </row>
    <row r="11" spans="1:131" s="235" customFormat="1" ht="26.25" customHeight="1" x14ac:dyDescent="0.15">
      <c r="A11" s="238">
        <v>5</v>
      </c>
      <c r="B11" s="780" t="s">
        <v>396</v>
      </c>
      <c r="C11" s="781"/>
      <c r="D11" s="781"/>
      <c r="E11" s="781"/>
      <c r="F11" s="781"/>
      <c r="G11" s="781"/>
      <c r="H11" s="781"/>
      <c r="I11" s="781"/>
      <c r="J11" s="781"/>
      <c r="K11" s="781"/>
      <c r="L11" s="781"/>
      <c r="M11" s="781"/>
      <c r="N11" s="781"/>
      <c r="O11" s="781"/>
      <c r="P11" s="782"/>
      <c r="Q11" s="783">
        <v>11</v>
      </c>
      <c r="R11" s="784"/>
      <c r="S11" s="784"/>
      <c r="T11" s="784"/>
      <c r="U11" s="784"/>
      <c r="V11" s="784">
        <v>247</v>
      </c>
      <c r="W11" s="784"/>
      <c r="X11" s="784"/>
      <c r="Y11" s="784"/>
      <c r="Z11" s="784"/>
      <c r="AA11" s="784">
        <f t="shared" si="0"/>
        <v>-236</v>
      </c>
      <c r="AB11" s="784"/>
      <c r="AC11" s="784"/>
      <c r="AD11" s="784"/>
      <c r="AE11" s="785"/>
      <c r="AF11" s="786">
        <v>-236</v>
      </c>
      <c r="AG11" s="787"/>
      <c r="AH11" s="787"/>
      <c r="AI11" s="787"/>
      <c r="AJ11" s="788"/>
      <c r="AK11" s="769">
        <v>0</v>
      </c>
      <c r="AL11" s="770"/>
      <c r="AM11" s="770"/>
      <c r="AN11" s="770"/>
      <c r="AO11" s="770"/>
      <c r="AP11" s="770">
        <v>0</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t="s">
        <v>397</v>
      </c>
      <c r="C12" s="781"/>
      <c r="D12" s="781"/>
      <c r="E12" s="781"/>
      <c r="F12" s="781"/>
      <c r="G12" s="781"/>
      <c r="H12" s="781"/>
      <c r="I12" s="781"/>
      <c r="J12" s="781"/>
      <c r="K12" s="781"/>
      <c r="L12" s="781"/>
      <c r="M12" s="781"/>
      <c r="N12" s="781"/>
      <c r="O12" s="781"/>
      <c r="P12" s="782"/>
      <c r="Q12" s="783">
        <v>454</v>
      </c>
      <c r="R12" s="784"/>
      <c r="S12" s="784"/>
      <c r="T12" s="784"/>
      <c r="U12" s="784"/>
      <c r="V12" s="784">
        <v>200</v>
      </c>
      <c r="W12" s="784"/>
      <c r="X12" s="784"/>
      <c r="Y12" s="784"/>
      <c r="Z12" s="784"/>
      <c r="AA12" s="784">
        <f t="shared" si="0"/>
        <v>254</v>
      </c>
      <c r="AB12" s="784"/>
      <c r="AC12" s="784"/>
      <c r="AD12" s="784"/>
      <c r="AE12" s="785"/>
      <c r="AF12" s="786">
        <v>65</v>
      </c>
      <c r="AG12" s="787"/>
      <c r="AH12" s="787"/>
      <c r="AI12" s="787"/>
      <c r="AJ12" s="788"/>
      <c r="AK12" s="769">
        <v>1</v>
      </c>
      <c r="AL12" s="770"/>
      <c r="AM12" s="770"/>
      <c r="AN12" s="770"/>
      <c r="AO12" s="770"/>
      <c r="AP12" s="770">
        <v>688</v>
      </c>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t="s">
        <v>398</v>
      </c>
      <c r="C13" s="781"/>
      <c r="D13" s="781"/>
      <c r="E13" s="781"/>
      <c r="F13" s="781"/>
      <c r="G13" s="781"/>
      <c r="H13" s="781"/>
      <c r="I13" s="781"/>
      <c r="J13" s="781"/>
      <c r="K13" s="781"/>
      <c r="L13" s="781"/>
      <c r="M13" s="781"/>
      <c r="N13" s="781"/>
      <c r="O13" s="781"/>
      <c r="P13" s="782"/>
      <c r="Q13" s="783">
        <v>1227</v>
      </c>
      <c r="R13" s="784"/>
      <c r="S13" s="784"/>
      <c r="T13" s="784"/>
      <c r="U13" s="784"/>
      <c r="V13" s="784">
        <v>1227</v>
      </c>
      <c r="W13" s="784"/>
      <c r="X13" s="784"/>
      <c r="Y13" s="784"/>
      <c r="Z13" s="784"/>
      <c r="AA13" s="784">
        <f t="shared" si="0"/>
        <v>0</v>
      </c>
      <c r="AB13" s="784"/>
      <c r="AC13" s="784"/>
      <c r="AD13" s="784"/>
      <c r="AE13" s="785"/>
      <c r="AF13" s="786" t="s">
        <v>620</v>
      </c>
      <c r="AG13" s="787"/>
      <c r="AH13" s="787"/>
      <c r="AI13" s="787"/>
      <c r="AJ13" s="788"/>
      <c r="AK13" s="769">
        <v>0</v>
      </c>
      <c r="AL13" s="770"/>
      <c r="AM13" s="770"/>
      <c r="AN13" s="770"/>
      <c r="AO13" s="770"/>
      <c r="AP13" s="770">
        <v>1034</v>
      </c>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400</v>
      </c>
      <c r="B23" s="789" t="s">
        <v>401</v>
      </c>
      <c r="C23" s="790"/>
      <c r="D23" s="790"/>
      <c r="E23" s="790"/>
      <c r="F23" s="790"/>
      <c r="G23" s="790"/>
      <c r="H23" s="790"/>
      <c r="I23" s="790"/>
      <c r="J23" s="790"/>
      <c r="K23" s="790"/>
      <c r="L23" s="790"/>
      <c r="M23" s="790"/>
      <c r="N23" s="790"/>
      <c r="O23" s="790"/>
      <c r="P23" s="791"/>
      <c r="Q23" s="792">
        <v>166963</v>
      </c>
      <c r="R23" s="793"/>
      <c r="S23" s="793"/>
      <c r="T23" s="793"/>
      <c r="U23" s="793"/>
      <c r="V23" s="793">
        <v>165044</v>
      </c>
      <c r="W23" s="793"/>
      <c r="X23" s="793"/>
      <c r="Y23" s="793"/>
      <c r="Z23" s="793"/>
      <c r="AA23" s="793">
        <v>1919</v>
      </c>
      <c r="AB23" s="793"/>
      <c r="AC23" s="793"/>
      <c r="AD23" s="793"/>
      <c r="AE23" s="794"/>
      <c r="AF23" s="795">
        <v>1556</v>
      </c>
      <c r="AG23" s="793"/>
      <c r="AH23" s="793"/>
      <c r="AI23" s="793"/>
      <c r="AJ23" s="796"/>
      <c r="AK23" s="797"/>
      <c r="AL23" s="798"/>
      <c r="AM23" s="798"/>
      <c r="AN23" s="798"/>
      <c r="AO23" s="798"/>
      <c r="AP23" s="793">
        <v>187517</v>
      </c>
      <c r="AQ23" s="793"/>
      <c r="AR23" s="793"/>
      <c r="AS23" s="793"/>
      <c r="AT23" s="793"/>
      <c r="AU23" s="809"/>
      <c r="AV23" s="809"/>
      <c r="AW23" s="809"/>
      <c r="AX23" s="809"/>
      <c r="AY23" s="810"/>
      <c r="AZ23" s="811" t="s">
        <v>402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375</v>
      </c>
      <c r="B26" s="728"/>
      <c r="C26" s="728"/>
      <c r="D26" s="728"/>
      <c r="E26" s="728"/>
      <c r="F26" s="728"/>
      <c r="G26" s="728"/>
      <c r="H26" s="728"/>
      <c r="I26" s="728"/>
      <c r="J26" s="728"/>
      <c r="K26" s="728"/>
      <c r="L26" s="728"/>
      <c r="M26" s="728"/>
      <c r="N26" s="728"/>
      <c r="O26" s="728"/>
      <c r="P26" s="729"/>
      <c r="Q26" s="733" t="s">
        <v>405</v>
      </c>
      <c r="R26" s="734"/>
      <c r="S26" s="734"/>
      <c r="T26" s="734"/>
      <c r="U26" s="735"/>
      <c r="V26" s="733" t="s">
        <v>406</v>
      </c>
      <c r="W26" s="734"/>
      <c r="X26" s="734"/>
      <c r="Y26" s="734"/>
      <c r="Z26" s="735"/>
      <c r="AA26" s="733" t="s">
        <v>407</v>
      </c>
      <c r="AB26" s="734"/>
      <c r="AC26" s="734"/>
      <c r="AD26" s="734"/>
      <c r="AE26" s="734"/>
      <c r="AF26" s="814" t="s">
        <v>408</v>
      </c>
      <c r="AG26" s="815"/>
      <c r="AH26" s="815"/>
      <c r="AI26" s="815"/>
      <c r="AJ26" s="816"/>
      <c r="AK26" s="734" t="s">
        <v>409</v>
      </c>
      <c r="AL26" s="734"/>
      <c r="AM26" s="734"/>
      <c r="AN26" s="734"/>
      <c r="AO26" s="735"/>
      <c r="AP26" s="733" t="s">
        <v>410</v>
      </c>
      <c r="AQ26" s="734"/>
      <c r="AR26" s="734"/>
      <c r="AS26" s="734"/>
      <c r="AT26" s="735"/>
      <c r="AU26" s="733" t="s">
        <v>411</v>
      </c>
      <c r="AV26" s="734"/>
      <c r="AW26" s="734"/>
      <c r="AX26" s="734"/>
      <c r="AY26" s="735"/>
      <c r="AZ26" s="733" t="s">
        <v>412</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413</v>
      </c>
      <c r="C28" s="750"/>
      <c r="D28" s="750"/>
      <c r="E28" s="750"/>
      <c r="F28" s="750"/>
      <c r="G28" s="750"/>
      <c r="H28" s="750"/>
      <c r="I28" s="750"/>
      <c r="J28" s="750"/>
      <c r="K28" s="750"/>
      <c r="L28" s="750"/>
      <c r="M28" s="750"/>
      <c r="N28" s="750"/>
      <c r="O28" s="750"/>
      <c r="P28" s="751"/>
      <c r="Q28" s="822">
        <v>41338</v>
      </c>
      <c r="R28" s="823"/>
      <c r="S28" s="823"/>
      <c r="T28" s="823"/>
      <c r="U28" s="823"/>
      <c r="V28" s="823">
        <v>38599</v>
      </c>
      <c r="W28" s="823"/>
      <c r="X28" s="823"/>
      <c r="Y28" s="823"/>
      <c r="Z28" s="823"/>
      <c r="AA28" s="823">
        <f>Q28-V28</f>
        <v>2739</v>
      </c>
      <c r="AB28" s="823"/>
      <c r="AC28" s="823"/>
      <c r="AD28" s="823"/>
      <c r="AE28" s="824"/>
      <c r="AF28" s="825">
        <v>2740</v>
      </c>
      <c r="AG28" s="823"/>
      <c r="AH28" s="823"/>
      <c r="AI28" s="823"/>
      <c r="AJ28" s="826"/>
      <c r="AK28" s="827">
        <v>3693</v>
      </c>
      <c r="AL28" s="828"/>
      <c r="AM28" s="828"/>
      <c r="AN28" s="828"/>
      <c r="AO28" s="828"/>
      <c r="AP28" s="828">
        <v>0</v>
      </c>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414</v>
      </c>
      <c r="C29" s="781"/>
      <c r="D29" s="781"/>
      <c r="E29" s="781"/>
      <c r="F29" s="781"/>
      <c r="G29" s="781"/>
      <c r="H29" s="781"/>
      <c r="I29" s="781"/>
      <c r="J29" s="781"/>
      <c r="K29" s="781"/>
      <c r="L29" s="781"/>
      <c r="M29" s="781"/>
      <c r="N29" s="781"/>
      <c r="O29" s="781"/>
      <c r="P29" s="782"/>
      <c r="Q29" s="783">
        <v>40887</v>
      </c>
      <c r="R29" s="784"/>
      <c r="S29" s="784"/>
      <c r="T29" s="784"/>
      <c r="U29" s="784"/>
      <c r="V29" s="784">
        <v>40237</v>
      </c>
      <c r="W29" s="784"/>
      <c r="X29" s="784"/>
      <c r="Y29" s="784"/>
      <c r="Z29" s="784"/>
      <c r="AA29" s="784">
        <f>Q29-V29</f>
        <v>650</v>
      </c>
      <c r="AB29" s="784"/>
      <c r="AC29" s="784"/>
      <c r="AD29" s="784"/>
      <c r="AE29" s="785"/>
      <c r="AF29" s="786">
        <v>650</v>
      </c>
      <c r="AG29" s="787"/>
      <c r="AH29" s="787"/>
      <c r="AI29" s="787"/>
      <c r="AJ29" s="788"/>
      <c r="AK29" s="834">
        <v>6070</v>
      </c>
      <c r="AL29" s="830"/>
      <c r="AM29" s="830"/>
      <c r="AN29" s="830"/>
      <c r="AO29" s="830"/>
      <c r="AP29" s="830">
        <v>0</v>
      </c>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415</v>
      </c>
      <c r="C30" s="781"/>
      <c r="D30" s="781"/>
      <c r="E30" s="781"/>
      <c r="F30" s="781"/>
      <c r="G30" s="781"/>
      <c r="H30" s="781"/>
      <c r="I30" s="781"/>
      <c r="J30" s="781"/>
      <c r="K30" s="781"/>
      <c r="L30" s="781"/>
      <c r="M30" s="781"/>
      <c r="N30" s="781"/>
      <c r="O30" s="781"/>
      <c r="P30" s="782"/>
      <c r="Q30" s="783">
        <v>10479</v>
      </c>
      <c r="R30" s="784"/>
      <c r="S30" s="784"/>
      <c r="T30" s="784"/>
      <c r="U30" s="784"/>
      <c r="V30" s="784">
        <v>10309</v>
      </c>
      <c r="W30" s="784"/>
      <c r="X30" s="784"/>
      <c r="Y30" s="784"/>
      <c r="Z30" s="784"/>
      <c r="AA30" s="784">
        <f t="shared" ref="AA30:AA32" si="1">Q30-V30</f>
        <v>170</v>
      </c>
      <c r="AB30" s="784"/>
      <c r="AC30" s="784"/>
      <c r="AD30" s="784"/>
      <c r="AE30" s="785"/>
      <c r="AF30" s="786">
        <v>171</v>
      </c>
      <c r="AG30" s="787"/>
      <c r="AH30" s="787"/>
      <c r="AI30" s="787"/>
      <c r="AJ30" s="788"/>
      <c r="AK30" s="834">
        <v>6047</v>
      </c>
      <c r="AL30" s="830"/>
      <c r="AM30" s="830"/>
      <c r="AN30" s="830"/>
      <c r="AO30" s="830"/>
      <c r="AP30" s="830">
        <v>0</v>
      </c>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416</v>
      </c>
      <c r="C31" s="781"/>
      <c r="D31" s="781"/>
      <c r="E31" s="781"/>
      <c r="F31" s="781"/>
      <c r="G31" s="781"/>
      <c r="H31" s="781"/>
      <c r="I31" s="781"/>
      <c r="J31" s="781"/>
      <c r="K31" s="781"/>
      <c r="L31" s="781"/>
      <c r="M31" s="781"/>
      <c r="N31" s="781"/>
      <c r="O31" s="781"/>
      <c r="P31" s="782"/>
      <c r="Q31" s="783">
        <v>240</v>
      </c>
      <c r="R31" s="784"/>
      <c r="S31" s="784"/>
      <c r="T31" s="784"/>
      <c r="U31" s="784"/>
      <c r="V31" s="784">
        <v>1698</v>
      </c>
      <c r="W31" s="784"/>
      <c r="X31" s="784"/>
      <c r="Y31" s="784"/>
      <c r="Z31" s="784"/>
      <c r="AA31" s="784">
        <f t="shared" si="1"/>
        <v>-1458</v>
      </c>
      <c r="AB31" s="784"/>
      <c r="AC31" s="784"/>
      <c r="AD31" s="784"/>
      <c r="AE31" s="785"/>
      <c r="AF31" s="786">
        <v>-1458</v>
      </c>
      <c r="AG31" s="787"/>
      <c r="AH31" s="787"/>
      <c r="AI31" s="787"/>
      <c r="AJ31" s="788"/>
      <c r="AK31" s="834">
        <v>1</v>
      </c>
      <c r="AL31" s="830"/>
      <c r="AM31" s="830"/>
      <c r="AN31" s="830"/>
      <c r="AO31" s="830"/>
      <c r="AP31" s="830">
        <v>1271</v>
      </c>
      <c r="AQ31" s="830"/>
      <c r="AR31" s="830"/>
      <c r="AS31" s="830"/>
      <c r="AT31" s="830"/>
      <c r="AU31" s="830">
        <v>9</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417</v>
      </c>
      <c r="C32" s="781"/>
      <c r="D32" s="781"/>
      <c r="E32" s="781"/>
      <c r="F32" s="781"/>
      <c r="G32" s="781"/>
      <c r="H32" s="781"/>
      <c r="I32" s="781"/>
      <c r="J32" s="781"/>
      <c r="K32" s="781"/>
      <c r="L32" s="781"/>
      <c r="M32" s="781"/>
      <c r="N32" s="781"/>
      <c r="O32" s="781"/>
      <c r="P32" s="782"/>
      <c r="Q32" s="783">
        <v>7049</v>
      </c>
      <c r="R32" s="784"/>
      <c r="S32" s="784"/>
      <c r="T32" s="784"/>
      <c r="U32" s="784"/>
      <c r="V32" s="784">
        <v>6801</v>
      </c>
      <c r="W32" s="784"/>
      <c r="X32" s="784"/>
      <c r="Y32" s="784"/>
      <c r="Z32" s="784"/>
      <c r="AA32" s="784">
        <f t="shared" si="1"/>
        <v>248</v>
      </c>
      <c r="AB32" s="784"/>
      <c r="AC32" s="784"/>
      <c r="AD32" s="784"/>
      <c r="AE32" s="785"/>
      <c r="AF32" s="786">
        <v>2316</v>
      </c>
      <c r="AG32" s="787"/>
      <c r="AH32" s="787"/>
      <c r="AI32" s="787"/>
      <c r="AJ32" s="788"/>
      <c r="AK32" s="834">
        <v>688</v>
      </c>
      <c r="AL32" s="830"/>
      <c r="AM32" s="830"/>
      <c r="AN32" s="830"/>
      <c r="AO32" s="830"/>
      <c r="AP32" s="830">
        <v>41460</v>
      </c>
      <c r="AQ32" s="830"/>
      <c r="AR32" s="830"/>
      <c r="AS32" s="830"/>
      <c r="AT32" s="830"/>
      <c r="AU32" s="830">
        <v>41</v>
      </c>
      <c r="AV32" s="830"/>
      <c r="AW32" s="830"/>
      <c r="AX32" s="830"/>
      <c r="AY32" s="830"/>
      <c r="AZ32" s="831"/>
      <c r="BA32" s="831"/>
      <c r="BB32" s="831"/>
      <c r="BC32" s="831"/>
      <c r="BD32" s="831"/>
      <c r="BE32" s="832" t="s">
        <v>418</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419</v>
      </c>
      <c r="C33" s="781"/>
      <c r="D33" s="781"/>
      <c r="E33" s="781"/>
      <c r="F33" s="781"/>
      <c r="G33" s="781"/>
      <c r="H33" s="781"/>
      <c r="I33" s="781"/>
      <c r="J33" s="781"/>
      <c r="K33" s="781"/>
      <c r="L33" s="781"/>
      <c r="M33" s="781"/>
      <c r="N33" s="781"/>
      <c r="O33" s="781"/>
      <c r="P33" s="782"/>
      <c r="Q33" s="783">
        <v>2157</v>
      </c>
      <c r="R33" s="784"/>
      <c r="S33" s="784"/>
      <c r="T33" s="784"/>
      <c r="U33" s="784"/>
      <c r="V33" s="784">
        <v>1644</v>
      </c>
      <c r="W33" s="784"/>
      <c r="X33" s="784"/>
      <c r="Y33" s="784"/>
      <c r="Z33" s="784"/>
      <c r="AA33" s="784">
        <f t="shared" ref="AA33:AA38" si="2">Q33-V33</f>
        <v>513</v>
      </c>
      <c r="AB33" s="784"/>
      <c r="AC33" s="784"/>
      <c r="AD33" s="784"/>
      <c r="AE33" s="785"/>
      <c r="AF33" s="786">
        <v>4876</v>
      </c>
      <c r="AG33" s="787"/>
      <c r="AH33" s="787"/>
      <c r="AI33" s="787"/>
      <c r="AJ33" s="788"/>
      <c r="AK33" s="834">
        <v>1</v>
      </c>
      <c r="AL33" s="830"/>
      <c r="AM33" s="830"/>
      <c r="AN33" s="830"/>
      <c r="AO33" s="830"/>
      <c r="AP33" s="830">
        <v>5246</v>
      </c>
      <c r="AQ33" s="830"/>
      <c r="AR33" s="830"/>
      <c r="AS33" s="830"/>
      <c r="AT33" s="830"/>
      <c r="AU33" s="830">
        <v>0</v>
      </c>
      <c r="AV33" s="830"/>
      <c r="AW33" s="830"/>
      <c r="AX33" s="830"/>
      <c r="AY33" s="830"/>
      <c r="AZ33" s="831"/>
      <c r="BA33" s="831"/>
      <c r="BB33" s="831"/>
      <c r="BC33" s="831"/>
      <c r="BD33" s="831"/>
      <c r="BE33" s="832" t="s">
        <v>418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420</v>
      </c>
      <c r="C34" s="781"/>
      <c r="D34" s="781"/>
      <c r="E34" s="781"/>
      <c r="F34" s="781"/>
      <c r="G34" s="781"/>
      <c r="H34" s="781"/>
      <c r="I34" s="781"/>
      <c r="J34" s="781"/>
      <c r="K34" s="781"/>
      <c r="L34" s="781"/>
      <c r="M34" s="781"/>
      <c r="N34" s="781"/>
      <c r="O34" s="781"/>
      <c r="P34" s="782"/>
      <c r="Q34" s="783">
        <v>11712</v>
      </c>
      <c r="R34" s="784"/>
      <c r="S34" s="784"/>
      <c r="T34" s="784"/>
      <c r="U34" s="784"/>
      <c r="V34" s="784">
        <v>10845</v>
      </c>
      <c r="W34" s="784"/>
      <c r="X34" s="784"/>
      <c r="Y34" s="784"/>
      <c r="Z34" s="784"/>
      <c r="AA34" s="784">
        <f t="shared" si="2"/>
        <v>867</v>
      </c>
      <c r="AB34" s="784"/>
      <c r="AC34" s="784"/>
      <c r="AD34" s="784"/>
      <c r="AE34" s="785"/>
      <c r="AF34" s="786" t="s">
        <v>421</v>
      </c>
      <c r="AG34" s="787"/>
      <c r="AH34" s="787"/>
      <c r="AI34" s="787"/>
      <c r="AJ34" s="788"/>
      <c r="AK34" s="834">
        <v>7756</v>
      </c>
      <c r="AL34" s="830"/>
      <c r="AM34" s="830"/>
      <c r="AN34" s="830"/>
      <c r="AO34" s="830"/>
      <c r="AP34" s="830">
        <v>88867</v>
      </c>
      <c r="AQ34" s="830"/>
      <c r="AR34" s="830"/>
      <c r="AS34" s="830"/>
      <c r="AT34" s="830"/>
      <c r="AU34" s="830">
        <v>71360</v>
      </c>
      <c r="AV34" s="830"/>
      <c r="AW34" s="830"/>
      <c r="AX34" s="830"/>
      <c r="AY34" s="830"/>
      <c r="AZ34" s="831"/>
      <c r="BA34" s="831"/>
      <c r="BB34" s="831"/>
      <c r="BC34" s="831"/>
      <c r="BD34" s="831"/>
      <c r="BE34" s="832" t="s">
        <v>418</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422</v>
      </c>
      <c r="C35" s="781"/>
      <c r="D35" s="781"/>
      <c r="E35" s="781"/>
      <c r="F35" s="781"/>
      <c r="G35" s="781"/>
      <c r="H35" s="781"/>
      <c r="I35" s="781"/>
      <c r="J35" s="781"/>
      <c r="K35" s="781"/>
      <c r="L35" s="781"/>
      <c r="M35" s="781"/>
      <c r="N35" s="781"/>
      <c r="O35" s="781"/>
      <c r="P35" s="782"/>
      <c r="Q35" s="783">
        <v>1095</v>
      </c>
      <c r="R35" s="784"/>
      <c r="S35" s="784"/>
      <c r="T35" s="784"/>
      <c r="U35" s="784"/>
      <c r="V35" s="784">
        <v>1129</v>
      </c>
      <c r="W35" s="784"/>
      <c r="X35" s="784"/>
      <c r="Y35" s="784"/>
      <c r="Z35" s="784"/>
      <c r="AA35" s="784">
        <f t="shared" si="2"/>
        <v>-34</v>
      </c>
      <c r="AB35" s="784"/>
      <c r="AC35" s="784"/>
      <c r="AD35" s="784"/>
      <c r="AE35" s="785"/>
      <c r="AF35" s="786">
        <v>-35</v>
      </c>
      <c r="AG35" s="787"/>
      <c r="AH35" s="787"/>
      <c r="AI35" s="787"/>
      <c r="AJ35" s="788"/>
      <c r="AK35" s="834">
        <v>62</v>
      </c>
      <c r="AL35" s="830"/>
      <c r="AM35" s="830"/>
      <c r="AN35" s="830"/>
      <c r="AO35" s="830"/>
      <c r="AP35" s="830">
        <v>4656</v>
      </c>
      <c r="AQ35" s="830"/>
      <c r="AR35" s="830"/>
      <c r="AS35" s="830"/>
      <c r="AT35" s="830"/>
      <c r="AU35" s="830">
        <v>2361</v>
      </c>
      <c r="AV35" s="830"/>
      <c r="AW35" s="830"/>
      <c r="AX35" s="830"/>
      <c r="AY35" s="830"/>
      <c r="AZ35" s="831">
        <v>10</v>
      </c>
      <c r="BA35" s="831"/>
      <c r="BB35" s="831"/>
      <c r="BC35" s="831"/>
      <c r="BD35" s="831"/>
      <c r="BE35" s="832" t="s">
        <v>423</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424</v>
      </c>
      <c r="C36" s="781"/>
      <c r="D36" s="781"/>
      <c r="E36" s="781"/>
      <c r="F36" s="781"/>
      <c r="G36" s="781"/>
      <c r="H36" s="781"/>
      <c r="I36" s="781"/>
      <c r="J36" s="781"/>
      <c r="K36" s="781"/>
      <c r="L36" s="781"/>
      <c r="M36" s="781"/>
      <c r="N36" s="781"/>
      <c r="O36" s="781"/>
      <c r="P36" s="782"/>
      <c r="Q36" s="783">
        <v>116</v>
      </c>
      <c r="R36" s="784"/>
      <c r="S36" s="784"/>
      <c r="T36" s="784"/>
      <c r="U36" s="784"/>
      <c r="V36" s="784">
        <v>106</v>
      </c>
      <c r="W36" s="784"/>
      <c r="X36" s="784"/>
      <c r="Y36" s="784"/>
      <c r="Z36" s="784"/>
      <c r="AA36" s="784">
        <f t="shared" si="2"/>
        <v>10</v>
      </c>
      <c r="AB36" s="784"/>
      <c r="AC36" s="784"/>
      <c r="AD36" s="784"/>
      <c r="AE36" s="785"/>
      <c r="AF36" s="786">
        <v>10</v>
      </c>
      <c r="AG36" s="787"/>
      <c r="AH36" s="787"/>
      <c r="AI36" s="787"/>
      <c r="AJ36" s="788"/>
      <c r="AK36" s="834">
        <v>99</v>
      </c>
      <c r="AL36" s="830"/>
      <c r="AM36" s="830"/>
      <c r="AN36" s="830"/>
      <c r="AO36" s="830"/>
      <c r="AP36" s="830">
        <v>410</v>
      </c>
      <c r="AQ36" s="830"/>
      <c r="AR36" s="830"/>
      <c r="AS36" s="830"/>
      <c r="AT36" s="830"/>
      <c r="AU36" s="830">
        <v>410</v>
      </c>
      <c r="AV36" s="830"/>
      <c r="AW36" s="830"/>
      <c r="AX36" s="830"/>
      <c r="AY36" s="830"/>
      <c r="AZ36" s="831"/>
      <c r="BA36" s="831"/>
      <c r="BB36" s="831"/>
      <c r="BC36" s="831"/>
      <c r="BD36" s="831"/>
      <c r="BE36" s="832" t="s">
        <v>423</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425</v>
      </c>
      <c r="C37" s="781"/>
      <c r="D37" s="781"/>
      <c r="E37" s="781"/>
      <c r="F37" s="781"/>
      <c r="G37" s="781"/>
      <c r="H37" s="781"/>
      <c r="I37" s="781"/>
      <c r="J37" s="781"/>
      <c r="K37" s="781"/>
      <c r="L37" s="781"/>
      <c r="M37" s="781"/>
      <c r="N37" s="781"/>
      <c r="O37" s="781"/>
      <c r="P37" s="782"/>
      <c r="Q37" s="783">
        <v>129</v>
      </c>
      <c r="R37" s="784"/>
      <c r="S37" s="784"/>
      <c r="T37" s="784"/>
      <c r="U37" s="784"/>
      <c r="V37" s="784">
        <v>122</v>
      </c>
      <c r="W37" s="784"/>
      <c r="X37" s="784"/>
      <c r="Y37" s="784"/>
      <c r="Z37" s="784"/>
      <c r="AA37" s="784">
        <f t="shared" si="2"/>
        <v>7</v>
      </c>
      <c r="AB37" s="784"/>
      <c r="AC37" s="784"/>
      <c r="AD37" s="784"/>
      <c r="AE37" s="785"/>
      <c r="AF37" s="786">
        <v>6</v>
      </c>
      <c r="AG37" s="787"/>
      <c r="AH37" s="787"/>
      <c r="AI37" s="787"/>
      <c r="AJ37" s="788"/>
      <c r="AK37" s="834">
        <v>98</v>
      </c>
      <c r="AL37" s="830"/>
      <c r="AM37" s="830"/>
      <c r="AN37" s="830"/>
      <c r="AO37" s="830"/>
      <c r="AP37" s="830">
        <v>566</v>
      </c>
      <c r="AQ37" s="830"/>
      <c r="AR37" s="830"/>
      <c r="AS37" s="830"/>
      <c r="AT37" s="830"/>
      <c r="AU37" s="830">
        <v>564</v>
      </c>
      <c r="AV37" s="830"/>
      <c r="AW37" s="830"/>
      <c r="AX37" s="830"/>
      <c r="AY37" s="830"/>
      <c r="AZ37" s="831"/>
      <c r="BA37" s="831"/>
      <c r="BB37" s="831"/>
      <c r="BC37" s="831"/>
      <c r="BD37" s="831"/>
      <c r="BE37" s="832" t="s">
        <v>423</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426</v>
      </c>
      <c r="C38" s="781"/>
      <c r="D38" s="781"/>
      <c r="E38" s="781"/>
      <c r="F38" s="781"/>
      <c r="G38" s="781"/>
      <c r="H38" s="781"/>
      <c r="I38" s="781"/>
      <c r="J38" s="781"/>
      <c r="K38" s="781"/>
      <c r="L38" s="781"/>
      <c r="M38" s="781"/>
      <c r="N38" s="781"/>
      <c r="O38" s="781"/>
      <c r="P38" s="782"/>
      <c r="Q38" s="783">
        <v>1449</v>
      </c>
      <c r="R38" s="784"/>
      <c r="S38" s="784"/>
      <c r="T38" s="784"/>
      <c r="U38" s="784"/>
      <c r="V38" s="784">
        <v>1764</v>
      </c>
      <c r="W38" s="784"/>
      <c r="X38" s="784"/>
      <c r="Y38" s="784"/>
      <c r="Z38" s="784"/>
      <c r="AA38" s="784">
        <f t="shared" si="2"/>
        <v>-315</v>
      </c>
      <c r="AB38" s="784"/>
      <c r="AC38" s="784"/>
      <c r="AD38" s="784"/>
      <c r="AE38" s="785"/>
      <c r="AF38" s="786">
        <v>-344</v>
      </c>
      <c r="AG38" s="787"/>
      <c r="AH38" s="787"/>
      <c r="AI38" s="787"/>
      <c r="AJ38" s="788"/>
      <c r="AK38" s="834">
        <v>0</v>
      </c>
      <c r="AL38" s="830"/>
      <c r="AM38" s="830"/>
      <c r="AN38" s="830"/>
      <c r="AO38" s="830"/>
      <c r="AP38" s="830">
        <v>0</v>
      </c>
      <c r="AQ38" s="830"/>
      <c r="AR38" s="830"/>
      <c r="AS38" s="830"/>
      <c r="AT38" s="830"/>
      <c r="AU38" s="830"/>
      <c r="AV38" s="830"/>
      <c r="AW38" s="830"/>
      <c r="AX38" s="830"/>
      <c r="AY38" s="830"/>
      <c r="AZ38" s="831">
        <v>95.1</v>
      </c>
      <c r="BA38" s="831"/>
      <c r="BB38" s="831"/>
      <c r="BC38" s="831"/>
      <c r="BD38" s="831"/>
      <c r="BE38" s="832" t="s">
        <v>423</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400</v>
      </c>
      <c r="B63" s="789" t="s">
        <v>428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8932</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430</v>
      </c>
      <c r="B66" s="728"/>
      <c r="C66" s="728"/>
      <c r="D66" s="728"/>
      <c r="E66" s="728"/>
      <c r="F66" s="728"/>
      <c r="G66" s="728"/>
      <c r="H66" s="728"/>
      <c r="I66" s="728"/>
      <c r="J66" s="728"/>
      <c r="K66" s="728"/>
      <c r="L66" s="728"/>
      <c r="M66" s="728"/>
      <c r="N66" s="728"/>
      <c r="O66" s="728"/>
      <c r="P66" s="729"/>
      <c r="Q66" s="733" t="s">
        <v>431</v>
      </c>
      <c r="R66" s="734"/>
      <c r="S66" s="734"/>
      <c r="T66" s="734"/>
      <c r="U66" s="735"/>
      <c r="V66" s="733" t="s">
        <v>432</v>
      </c>
      <c r="W66" s="734"/>
      <c r="X66" s="734"/>
      <c r="Y66" s="734"/>
      <c r="Z66" s="735"/>
      <c r="AA66" s="733" t="s">
        <v>433</v>
      </c>
      <c r="AB66" s="734"/>
      <c r="AC66" s="734"/>
      <c r="AD66" s="734"/>
      <c r="AE66" s="735"/>
      <c r="AF66" s="854" t="s">
        <v>434</v>
      </c>
      <c r="AG66" s="815"/>
      <c r="AH66" s="815"/>
      <c r="AI66" s="815"/>
      <c r="AJ66" s="855"/>
      <c r="AK66" s="733" t="s">
        <v>435</v>
      </c>
      <c r="AL66" s="728"/>
      <c r="AM66" s="728"/>
      <c r="AN66" s="728"/>
      <c r="AO66" s="729"/>
      <c r="AP66" s="733" t="s">
        <v>436</v>
      </c>
      <c r="AQ66" s="734"/>
      <c r="AR66" s="734"/>
      <c r="AS66" s="734"/>
      <c r="AT66" s="735"/>
      <c r="AU66" s="733" t="s">
        <v>437</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611</v>
      </c>
      <c r="C68" s="870"/>
      <c r="D68" s="870"/>
      <c r="E68" s="870"/>
      <c r="F68" s="870"/>
      <c r="G68" s="870"/>
      <c r="H68" s="870"/>
      <c r="I68" s="870"/>
      <c r="J68" s="870"/>
      <c r="K68" s="870"/>
      <c r="L68" s="870"/>
      <c r="M68" s="870"/>
      <c r="N68" s="870"/>
      <c r="O68" s="870"/>
      <c r="P68" s="871"/>
      <c r="Q68" s="872">
        <v>124</v>
      </c>
      <c r="R68" s="866"/>
      <c r="S68" s="866"/>
      <c r="T68" s="866"/>
      <c r="U68" s="866"/>
      <c r="V68" s="866">
        <v>113</v>
      </c>
      <c r="W68" s="866"/>
      <c r="X68" s="866"/>
      <c r="Y68" s="866"/>
      <c r="Z68" s="866"/>
      <c r="AA68" s="866">
        <v>11</v>
      </c>
      <c r="AB68" s="866"/>
      <c r="AC68" s="866"/>
      <c r="AD68" s="866"/>
      <c r="AE68" s="866"/>
      <c r="AF68" s="866">
        <v>11</v>
      </c>
      <c r="AG68" s="866"/>
      <c r="AH68" s="866"/>
      <c r="AI68" s="866"/>
      <c r="AJ68" s="866"/>
      <c r="AK68" s="866" t="s">
        <v>615</v>
      </c>
      <c r="AL68" s="866"/>
      <c r="AM68" s="866"/>
      <c r="AN68" s="866"/>
      <c r="AO68" s="866"/>
      <c r="AP68" s="866" t="s">
        <v>615</v>
      </c>
      <c r="AQ68" s="866"/>
      <c r="AR68" s="866"/>
      <c r="AS68" s="866"/>
      <c r="AT68" s="866"/>
      <c r="AU68" s="866" t="s">
        <v>615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612</v>
      </c>
      <c r="C69" s="874"/>
      <c r="D69" s="874"/>
      <c r="E69" s="874"/>
      <c r="F69" s="874"/>
      <c r="G69" s="874"/>
      <c r="H69" s="874"/>
      <c r="I69" s="874"/>
      <c r="J69" s="874"/>
      <c r="K69" s="874"/>
      <c r="L69" s="874"/>
      <c r="M69" s="874"/>
      <c r="N69" s="874"/>
      <c r="O69" s="874"/>
      <c r="P69" s="875"/>
      <c r="Q69" s="876">
        <v>220</v>
      </c>
      <c r="R69" s="830"/>
      <c r="S69" s="830"/>
      <c r="T69" s="830"/>
      <c r="U69" s="830"/>
      <c r="V69" s="830">
        <v>208</v>
      </c>
      <c r="W69" s="830"/>
      <c r="X69" s="830"/>
      <c r="Y69" s="830"/>
      <c r="Z69" s="830"/>
      <c r="AA69" s="830">
        <v>12</v>
      </c>
      <c r="AB69" s="830"/>
      <c r="AC69" s="830"/>
      <c r="AD69" s="830"/>
      <c r="AE69" s="830"/>
      <c r="AF69" s="830">
        <v>12</v>
      </c>
      <c r="AG69" s="830"/>
      <c r="AH69" s="830"/>
      <c r="AI69" s="830"/>
      <c r="AJ69" s="830"/>
      <c r="AK69" s="830">
        <v>14</v>
      </c>
      <c r="AL69" s="830"/>
      <c r="AM69" s="830"/>
      <c r="AN69" s="830"/>
      <c r="AO69" s="830"/>
      <c r="AP69" s="830" t="s">
        <v>615</v>
      </c>
      <c r="AQ69" s="830"/>
      <c r="AR69" s="830"/>
      <c r="AS69" s="830"/>
      <c r="AT69" s="830"/>
      <c r="AU69" s="830" t="s">
        <v>615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613</v>
      </c>
      <c r="C70" s="874"/>
      <c r="D70" s="874"/>
      <c r="E70" s="874"/>
      <c r="F70" s="874"/>
      <c r="G70" s="874"/>
      <c r="H70" s="874"/>
      <c r="I70" s="874"/>
      <c r="J70" s="874"/>
      <c r="K70" s="874"/>
      <c r="L70" s="874"/>
      <c r="M70" s="874"/>
      <c r="N70" s="874"/>
      <c r="O70" s="874"/>
      <c r="P70" s="875"/>
      <c r="Q70" s="876">
        <v>116</v>
      </c>
      <c r="R70" s="830"/>
      <c r="S70" s="830"/>
      <c r="T70" s="830"/>
      <c r="U70" s="830"/>
      <c r="V70" s="830">
        <v>110</v>
      </c>
      <c r="W70" s="830"/>
      <c r="X70" s="830"/>
      <c r="Y70" s="830"/>
      <c r="Z70" s="830"/>
      <c r="AA70" s="830">
        <v>6</v>
      </c>
      <c r="AB70" s="830"/>
      <c r="AC70" s="830"/>
      <c r="AD70" s="830"/>
      <c r="AE70" s="830"/>
      <c r="AF70" s="830">
        <v>6</v>
      </c>
      <c r="AG70" s="830"/>
      <c r="AH70" s="830"/>
      <c r="AI70" s="830"/>
      <c r="AJ70" s="830"/>
      <c r="AK70" s="830">
        <v>14</v>
      </c>
      <c r="AL70" s="830"/>
      <c r="AM70" s="830"/>
      <c r="AN70" s="830"/>
      <c r="AO70" s="830"/>
      <c r="AP70" s="830" t="s">
        <v>615</v>
      </c>
      <c r="AQ70" s="830"/>
      <c r="AR70" s="830"/>
      <c r="AS70" s="830"/>
      <c r="AT70" s="830"/>
      <c r="AU70" s="830" t="s">
        <v>615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614</v>
      </c>
      <c r="C71" s="874"/>
      <c r="D71" s="874"/>
      <c r="E71" s="874"/>
      <c r="F71" s="874"/>
      <c r="G71" s="874"/>
      <c r="H71" s="874"/>
      <c r="I71" s="874"/>
      <c r="J71" s="874"/>
      <c r="K71" s="874"/>
      <c r="L71" s="874"/>
      <c r="M71" s="874"/>
      <c r="N71" s="874"/>
      <c r="O71" s="874"/>
      <c r="P71" s="875"/>
      <c r="Q71" s="876">
        <v>156662</v>
      </c>
      <c r="R71" s="830"/>
      <c r="S71" s="830"/>
      <c r="T71" s="830"/>
      <c r="U71" s="830"/>
      <c r="V71" s="830">
        <v>152216</v>
      </c>
      <c r="W71" s="830"/>
      <c r="X71" s="830"/>
      <c r="Y71" s="830"/>
      <c r="Z71" s="830"/>
      <c r="AA71" s="830">
        <v>4445</v>
      </c>
      <c r="AB71" s="830"/>
      <c r="AC71" s="830"/>
      <c r="AD71" s="830"/>
      <c r="AE71" s="830"/>
      <c r="AF71" s="830">
        <v>4445</v>
      </c>
      <c r="AG71" s="830"/>
      <c r="AH71" s="830"/>
      <c r="AI71" s="830"/>
      <c r="AJ71" s="830"/>
      <c r="AK71" s="830" t="s">
        <v>615</v>
      </c>
      <c r="AL71" s="830"/>
      <c r="AM71" s="830"/>
      <c r="AN71" s="830"/>
      <c r="AO71" s="830"/>
      <c r="AP71" s="830" t="s">
        <v>615</v>
      </c>
      <c r="AQ71" s="830"/>
      <c r="AR71" s="830"/>
      <c r="AS71" s="830"/>
      <c r="AT71" s="830"/>
      <c r="AU71" s="830" t="s">
        <v>615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400</v>
      </c>
      <c r="B88" s="789" t="s">
        <v>438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789" t="s">
        <v>439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440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441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444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445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446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447</v>
      </c>
      <c r="AB109" s="893"/>
      <c r="AC109" s="893"/>
      <c r="AD109" s="893"/>
      <c r="AE109" s="894"/>
      <c r="AF109" s="892" t="s">
        <v>448</v>
      </c>
      <c r="AG109" s="893"/>
      <c r="AH109" s="893"/>
      <c r="AI109" s="893"/>
      <c r="AJ109" s="894"/>
      <c r="AK109" s="892" t="s">
        <v>311</v>
      </c>
      <c r="AL109" s="893"/>
      <c r="AM109" s="893"/>
      <c r="AN109" s="893"/>
      <c r="AO109" s="894"/>
      <c r="AP109" s="892" t="s">
        <v>449</v>
      </c>
      <c r="AQ109" s="893"/>
      <c r="AR109" s="893"/>
      <c r="AS109" s="893"/>
      <c r="AT109" s="895"/>
      <c r="AU109" s="912" t="s">
        <v>446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447</v>
      </c>
      <c r="BR109" s="893"/>
      <c r="BS109" s="893"/>
      <c r="BT109" s="893"/>
      <c r="BU109" s="894"/>
      <c r="BV109" s="892" t="s">
        <v>448</v>
      </c>
      <c r="BW109" s="893"/>
      <c r="BX109" s="893"/>
      <c r="BY109" s="893"/>
      <c r="BZ109" s="894"/>
      <c r="CA109" s="892" t="s">
        <v>311</v>
      </c>
      <c r="CB109" s="893"/>
      <c r="CC109" s="893"/>
      <c r="CD109" s="893"/>
      <c r="CE109" s="894"/>
      <c r="CF109" s="913" t="s">
        <v>449</v>
      </c>
      <c r="CG109" s="913"/>
      <c r="CH109" s="913"/>
      <c r="CI109" s="913"/>
      <c r="CJ109" s="913"/>
      <c r="CK109" s="892" t="s">
        <v>450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447</v>
      </c>
      <c r="DH109" s="893"/>
      <c r="DI109" s="893"/>
      <c r="DJ109" s="893"/>
      <c r="DK109" s="894"/>
      <c r="DL109" s="892" t="s">
        <v>448</v>
      </c>
      <c r="DM109" s="893"/>
      <c r="DN109" s="893"/>
      <c r="DO109" s="893"/>
      <c r="DP109" s="894"/>
      <c r="DQ109" s="892" t="s">
        <v>311</v>
      </c>
      <c r="DR109" s="893"/>
      <c r="DS109" s="893"/>
      <c r="DT109" s="893"/>
      <c r="DU109" s="894"/>
      <c r="DV109" s="892" t="s">
        <v>449</v>
      </c>
      <c r="DW109" s="893"/>
      <c r="DX109" s="893"/>
      <c r="DY109" s="893"/>
      <c r="DZ109" s="895"/>
    </row>
    <row r="110" spans="1:131" s="230" customFormat="1" ht="26.25" customHeight="1" x14ac:dyDescent="0.15">
      <c r="A110" s="896" t="s">
        <v>451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15475883</v>
      </c>
      <c r="AB110" s="900"/>
      <c r="AC110" s="900"/>
      <c r="AD110" s="900"/>
      <c r="AE110" s="901"/>
      <c r="AF110" s="902">
        <v>15601820</v>
      </c>
      <c r="AG110" s="900"/>
      <c r="AH110" s="900"/>
      <c r="AI110" s="900"/>
      <c r="AJ110" s="901"/>
      <c r="AK110" s="902">
        <v>16466516</v>
      </c>
      <c r="AL110" s="900"/>
      <c r="AM110" s="900"/>
      <c r="AN110" s="900"/>
      <c r="AO110" s="901"/>
      <c r="AP110" s="903">
        <v>23</v>
      </c>
      <c r="AQ110" s="904"/>
      <c r="AR110" s="904"/>
      <c r="AS110" s="904"/>
      <c r="AT110" s="905"/>
      <c r="AU110" s="906" t="s">
        <v>75</v>
      </c>
      <c r="AV110" s="907"/>
      <c r="AW110" s="907"/>
      <c r="AX110" s="907"/>
      <c r="AY110" s="907"/>
      <c r="AZ110" s="929" t="s">
        <v>452</v>
      </c>
      <c r="BA110" s="897"/>
      <c r="BB110" s="897"/>
      <c r="BC110" s="897"/>
      <c r="BD110" s="897"/>
      <c r="BE110" s="897"/>
      <c r="BF110" s="897"/>
      <c r="BG110" s="897"/>
      <c r="BH110" s="897"/>
      <c r="BI110" s="897"/>
      <c r="BJ110" s="897"/>
      <c r="BK110" s="897"/>
      <c r="BL110" s="897"/>
      <c r="BM110" s="897"/>
      <c r="BN110" s="897"/>
      <c r="BO110" s="897"/>
      <c r="BP110" s="898"/>
      <c r="BQ110" s="930">
        <v>186744477</v>
      </c>
      <c r="BR110" s="931"/>
      <c r="BS110" s="931"/>
      <c r="BT110" s="931"/>
      <c r="BU110" s="931"/>
      <c r="BV110" s="931">
        <v>193819041</v>
      </c>
      <c r="BW110" s="931"/>
      <c r="BX110" s="931"/>
      <c r="BY110" s="931"/>
      <c r="BZ110" s="931"/>
      <c r="CA110" s="931">
        <v>187517314</v>
      </c>
      <c r="CB110" s="931"/>
      <c r="CC110" s="931"/>
      <c r="CD110" s="931"/>
      <c r="CE110" s="931"/>
      <c r="CF110" s="944">
        <v>261.7</v>
      </c>
      <c r="CG110" s="945"/>
      <c r="CH110" s="945"/>
      <c r="CI110" s="945"/>
      <c r="CJ110" s="945"/>
      <c r="CK110" s="946" t="s">
        <v>453</v>
      </c>
      <c r="CL110" s="947"/>
      <c r="CM110" s="929" t="s">
        <v>454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421</v>
      </c>
      <c r="DH110" s="931"/>
      <c r="DI110" s="931"/>
      <c r="DJ110" s="931"/>
      <c r="DK110" s="931"/>
      <c r="DL110" s="931" t="s">
        <v>421</v>
      </c>
      <c r="DM110" s="931"/>
      <c r="DN110" s="931"/>
      <c r="DO110" s="931"/>
      <c r="DP110" s="931"/>
      <c r="DQ110" s="931" t="s">
        <v>421</v>
      </c>
      <c r="DR110" s="931"/>
      <c r="DS110" s="931"/>
      <c r="DT110" s="931"/>
      <c r="DU110" s="931"/>
      <c r="DV110" s="932" t="s">
        <v>421</v>
      </c>
      <c r="DW110" s="932"/>
      <c r="DX110" s="932"/>
      <c r="DY110" s="932"/>
      <c r="DZ110" s="933"/>
    </row>
    <row r="111" spans="1:131" s="230" customFormat="1" ht="26.25" customHeight="1" x14ac:dyDescent="0.15">
      <c r="A111" s="934" t="s">
        <v>455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421</v>
      </c>
      <c r="AB111" s="938"/>
      <c r="AC111" s="938"/>
      <c r="AD111" s="938"/>
      <c r="AE111" s="939"/>
      <c r="AF111" s="940" t="s">
        <v>421</v>
      </c>
      <c r="AG111" s="938"/>
      <c r="AH111" s="938"/>
      <c r="AI111" s="938"/>
      <c r="AJ111" s="939"/>
      <c r="AK111" s="940" t="s">
        <v>421</v>
      </c>
      <c r="AL111" s="938"/>
      <c r="AM111" s="938"/>
      <c r="AN111" s="938"/>
      <c r="AO111" s="939"/>
      <c r="AP111" s="941" t="s">
        <v>421</v>
      </c>
      <c r="AQ111" s="942"/>
      <c r="AR111" s="942"/>
      <c r="AS111" s="942"/>
      <c r="AT111" s="943"/>
      <c r="AU111" s="908"/>
      <c r="AV111" s="909"/>
      <c r="AW111" s="909"/>
      <c r="AX111" s="909"/>
      <c r="AY111" s="909"/>
      <c r="AZ111" s="922" t="s">
        <v>456</v>
      </c>
      <c r="BA111" s="923"/>
      <c r="BB111" s="923"/>
      <c r="BC111" s="923"/>
      <c r="BD111" s="923"/>
      <c r="BE111" s="923"/>
      <c r="BF111" s="923"/>
      <c r="BG111" s="923"/>
      <c r="BH111" s="923"/>
      <c r="BI111" s="923"/>
      <c r="BJ111" s="923"/>
      <c r="BK111" s="923"/>
      <c r="BL111" s="923"/>
      <c r="BM111" s="923"/>
      <c r="BN111" s="923"/>
      <c r="BO111" s="923"/>
      <c r="BP111" s="924"/>
      <c r="BQ111" s="925">
        <v>20</v>
      </c>
      <c r="BR111" s="926"/>
      <c r="BS111" s="926"/>
      <c r="BT111" s="926"/>
      <c r="BU111" s="926"/>
      <c r="BV111" s="926">
        <v>16</v>
      </c>
      <c r="BW111" s="926"/>
      <c r="BX111" s="926"/>
      <c r="BY111" s="926"/>
      <c r="BZ111" s="926"/>
      <c r="CA111" s="926">
        <v>11</v>
      </c>
      <c r="CB111" s="926"/>
      <c r="CC111" s="926"/>
      <c r="CD111" s="926"/>
      <c r="CE111" s="926"/>
      <c r="CF111" s="920">
        <v>0</v>
      </c>
      <c r="CG111" s="921"/>
      <c r="CH111" s="921"/>
      <c r="CI111" s="921"/>
      <c r="CJ111" s="921"/>
      <c r="CK111" s="948"/>
      <c r="CL111" s="949"/>
      <c r="CM111" s="922" t="s">
        <v>457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421</v>
      </c>
      <c r="DH111" s="926"/>
      <c r="DI111" s="926"/>
      <c r="DJ111" s="926"/>
      <c r="DK111" s="926"/>
      <c r="DL111" s="926" t="s">
        <v>421</v>
      </c>
      <c r="DM111" s="926"/>
      <c r="DN111" s="926"/>
      <c r="DO111" s="926"/>
      <c r="DP111" s="926"/>
      <c r="DQ111" s="926" t="s">
        <v>421</v>
      </c>
      <c r="DR111" s="926"/>
      <c r="DS111" s="926"/>
      <c r="DT111" s="926"/>
      <c r="DU111" s="926"/>
      <c r="DV111" s="927" t="s">
        <v>421</v>
      </c>
      <c r="DW111" s="927"/>
      <c r="DX111" s="927"/>
      <c r="DY111" s="927"/>
      <c r="DZ111" s="928"/>
    </row>
    <row r="112" spans="1:131" s="230" customFormat="1" ht="26.25" customHeight="1" x14ac:dyDescent="0.15">
      <c r="A112" s="952" t="s">
        <v>458</v>
      </c>
      <c r="B112" s="953"/>
      <c r="C112" s="923" t="s">
        <v>459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421</v>
      </c>
      <c r="AB112" s="959"/>
      <c r="AC112" s="959"/>
      <c r="AD112" s="959"/>
      <c r="AE112" s="960"/>
      <c r="AF112" s="961" t="s">
        <v>421</v>
      </c>
      <c r="AG112" s="959"/>
      <c r="AH112" s="959"/>
      <c r="AI112" s="959"/>
      <c r="AJ112" s="960"/>
      <c r="AK112" s="961" t="s">
        <v>421</v>
      </c>
      <c r="AL112" s="959"/>
      <c r="AM112" s="959"/>
      <c r="AN112" s="959"/>
      <c r="AO112" s="960"/>
      <c r="AP112" s="962" t="s">
        <v>421</v>
      </c>
      <c r="AQ112" s="963"/>
      <c r="AR112" s="963"/>
      <c r="AS112" s="963"/>
      <c r="AT112" s="964"/>
      <c r="AU112" s="908"/>
      <c r="AV112" s="909"/>
      <c r="AW112" s="909"/>
      <c r="AX112" s="909"/>
      <c r="AY112" s="909"/>
      <c r="AZ112" s="922" t="s">
        <v>460</v>
      </c>
      <c r="BA112" s="923"/>
      <c r="BB112" s="923"/>
      <c r="BC112" s="923"/>
      <c r="BD112" s="923"/>
      <c r="BE112" s="923"/>
      <c r="BF112" s="923"/>
      <c r="BG112" s="923"/>
      <c r="BH112" s="923"/>
      <c r="BI112" s="923"/>
      <c r="BJ112" s="923"/>
      <c r="BK112" s="923"/>
      <c r="BL112" s="923"/>
      <c r="BM112" s="923"/>
      <c r="BN112" s="923"/>
      <c r="BO112" s="923"/>
      <c r="BP112" s="924"/>
      <c r="BQ112" s="925">
        <v>84006063</v>
      </c>
      <c r="BR112" s="926"/>
      <c r="BS112" s="926"/>
      <c r="BT112" s="926"/>
      <c r="BU112" s="926"/>
      <c r="BV112" s="926">
        <v>79296983</v>
      </c>
      <c r="BW112" s="926"/>
      <c r="BX112" s="926"/>
      <c r="BY112" s="926"/>
      <c r="BZ112" s="926"/>
      <c r="CA112" s="926">
        <v>74744979</v>
      </c>
      <c r="CB112" s="926"/>
      <c r="CC112" s="926"/>
      <c r="CD112" s="926"/>
      <c r="CE112" s="926"/>
      <c r="CF112" s="920">
        <v>104.3</v>
      </c>
      <c r="CG112" s="921"/>
      <c r="CH112" s="921"/>
      <c r="CI112" s="921"/>
      <c r="CJ112" s="921"/>
      <c r="CK112" s="948"/>
      <c r="CL112" s="949"/>
      <c r="CM112" s="922" t="s">
        <v>461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421</v>
      </c>
      <c r="DH112" s="926"/>
      <c r="DI112" s="926"/>
      <c r="DJ112" s="926"/>
      <c r="DK112" s="926"/>
      <c r="DL112" s="926" t="s">
        <v>421</v>
      </c>
      <c r="DM112" s="926"/>
      <c r="DN112" s="926"/>
      <c r="DO112" s="926"/>
      <c r="DP112" s="926"/>
      <c r="DQ112" s="926" t="s">
        <v>421</v>
      </c>
      <c r="DR112" s="926"/>
      <c r="DS112" s="926"/>
      <c r="DT112" s="926"/>
      <c r="DU112" s="926"/>
      <c r="DV112" s="927" t="s">
        <v>421</v>
      </c>
      <c r="DW112" s="927"/>
      <c r="DX112" s="927"/>
      <c r="DY112" s="927"/>
      <c r="DZ112" s="928"/>
    </row>
    <row r="113" spans="1:130" s="230" customFormat="1" ht="26.25" customHeight="1" x14ac:dyDescent="0.15">
      <c r="A113" s="954"/>
      <c r="B113" s="955"/>
      <c r="C113" s="923" t="s">
        <v>462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5623080</v>
      </c>
      <c r="AB113" s="938"/>
      <c r="AC113" s="938"/>
      <c r="AD113" s="938"/>
      <c r="AE113" s="939"/>
      <c r="AF113" s="940">
        <v>5469039</v>
      </c>
      <c r="AG113" s="938"/>
      <c r="AH113" s="938"/>
      <c r="AI113" s="938"/>
      <c r="AJ113" s="939"/>
      <c r="AK113" s="940">
        <v>5597352</v>
      </c>
      <c r="AL113" s="938"/>
      <c r="AM113" s="938"/>
      <c r="AN113" s="938"/>
      <c r="AO113" s="939"/>
      <c r="AP113" s="941">
        <v>7.8</v>
      </c>
      <c r="AQ113" s="942"/>
      <c r="AR113" s="942"/>
      <c r="AS113" s="942"/>
      <c r="AT113" s="943"/>
      <c r="AU113" s="908"/>
      <c r="AV113" s="909"/>
      <c r="AW113" s="909"/>
      <c r="AX113" s="909"/>
      <c r="AY113" s="909"/>
      <c r="AZ113" s="922" t="s">
        <v>463</v>
      </c>
      <c r="BA113" s="923"/>
      <c r="BB113" s="923"/>
      <c r="BC113" s="923"/>
      <c r="BD113" s="923"/>
      <c r="BE113" s="923"/>
      <c r="BF113" s="923"/>
      <c r="BG113" s="923"/>
      <c r="BH113" s="923"/>
      <c r="BI113" s="923"/>
      <c r="BJ113" s="923"/>
      <c r="BK113" s="923"/>
      <c r="BL113" s="923"/>
      <c r="BM113" s="923"/>
      <c r="BN113" s="923"/>
      <c r="BO113" s="923"/>
      <c r="BP113" s="924"/>
      <c r="BQ113" s="925" t="s">
        <v>421</v>
      </c>
      <c r="BR113" s="926"/>
      <c r="BS113" s="926"/>
      <c r="BT113" s="926"/>
      <c r="BU113" s="926"/>
      <c r="BV113" s="926" t="s">
        <v>421</v>
      </c>
      <c r="BW113" s="926"/>
      <c r="BX113" s="926"/>
      <c r="BY113" s="926"/>
      <c r="BZ113" s="926"/>
      <c r="CA113" s="926" t="s">
        <v>421</v>
      </c>
      <c r="CB113" s="926"/>
      <c r="CC113" s="926"/>
      <c r="CD113" s="926"/>
      <c r="CE113" s="926"/>
      <c r="CF113" s="920" t="s">
        <v>421</v>
      </c>
      <c r="CG113" s="921"/>
      <c r="CH113" s="921"/>
      <c r="CI113" s="921"/>
      <c r="CJ113" s="921"/>
      <c r="CK113" s="948"/>
      <c r="CL113" s="949"/>
      <c r="CM113" s="922" t="s">
        <v>464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421</v>
      </c>
      <c r="DH113" s="959"/>
      <c r="DI113" s="959"/>
      <c r="DJ113" s="959"/>
      <c r="DK113" s="960"/>
      <c r="DL113" s="961" t="s">
        <v>421</v>
      </c>
      <c r="DM113" s="959"/>
      <c r="DN113" s="959"/>
      <c r="DO113" s="959"/>
      <c r="DP113" s="960"/>
      <c r="DQ113" s="961" t="s">
        <v>421</v>
      </c>
      <c r="DR113" s="959"/>
      <c r="DS113" s="959"/>
      <c r="DT113" s="959"/>
      <c r="DU113" s="960"/>
      <c r="DV113" s="962" t="s">
        <v>421</v>
      </c>
      <c r="DW113" s="963"/>
      <c r="DX113" s="963"/>
      <c r="DY113" s="963"/>
      <c r="DZ113" s="964"/>
    </row>
    <row r="114" spans="1:130" s="230" customFormat="1" ht="26.25" customHeight="1" x14ac:dyDescent="0.15">
      <c r="A114" s="954"/>
      <c r="B114" s="955"/>
      <c r="C114" s="923" t="s">
        <v>465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421</v>
      </c>
      <c r="AB114" s="959"/>
      <c r="AC114" s="959"/>
      <c r="AD114" s="959"/>
      <c r="AE114" s="960"/>
      <c r="AF114" s="961" t="s">
        <v>421</v>
      </c>
      <c r="AG114" s="959"/>
      <c r="AH114" s="959"/>
      <c r="AI114" s="959"/>
      <c r="AJ114" s="960"/>
      <c r="AK114" s="961" t="s">
        <v>421</v>
      </c>
      <c r="AL114" s="959"/>
      <c r="AM114" s="959"/>
      <c r="AN114" s="959"/>
      <c r="AO114" s="960"/>
      <c r="AP114" s="962" t="s">
        <v>421</v>
      </c>
      <c r="AQ114" s="963"/>
      <c r="AR114" s="963"/>
      <c r="AS114" s="963"/>
      <c r="AT114" s="964"/>
      <c r="AU114" s="908"/>
      <c r="AV114" s="909"/>
      <c r="AW114" s="909"/>
      <c r="AX114" s="909"/>
      <c r="AY114" s="909"/>
      <c r="AZ114" s="922" t="s">
        <v>466</v>
      </c>
      <c r="BA114" s="923"/>
      <c r="BB114" s="923"/>
      <c r="BC114" s="923"/>
      <c r="BD114" s="923"/>
      <c r="BE114" s="923"/>
      <c r="BF114" s="923"/>
      <c r="BG114" s="923"/>
      <c r="BH114" s="923"/>
      <c r="BI114" s="923"/>
      <c r="BJ114" s="923"/>
      <c r="BK114" s="923"/>
      <c r="BL114" s="923"/>
      <c r="BM114" s="923"/>
      <c r="BN114" s="923"/>
      <c r="BO114" s="923"/>
      <c r="BP114" s="924"/>
      <c r="BQ114" s="925">
        <v>17432827</v>
      </c>
      <c r="BR114" s="926"/>
      <c r="BS114" s="926"/>
      <c r="BT114" s="926"/>
      <c r="BU114" s="926"/>
      <c r="BV114" s="926">
        <v>16943228</v>
      </c>
      <c r="BW114" s="926"/>
      <c r="BX114" s="926"/>
      <c r="BY114" s="926"/>
      <c r="BZ114" s="926"/>
      <c r="CA114" s="926">
        <v>16185503</v>
      </c>
      <c r="CB114" s="926"/>
      <c r="CC114" s="926"/>
      <c r="CD114" s="926"/>
      <c r="CE114" s="926"/>
      <c r="CF114" s="920">
        <v>22.6</v>
      </c>
      <c r="CG114" s="921"/>
      <c r="CH114" s="921"/>
      <c r="CI114" s="921"/>
      <c r="CJ114" s="921"/>
      <c r="CK114" s="948"/>
      <c r="CL114" s="949"/>
      <c r="CM114" s="922" t="s">
        <v>467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421</v>
      </c>
      <c r="DH114" s="959"/>
      <c r="DI114" s="959"/>
      <c r="DJ114" s="959"/>
      <c r="DK114" s="960"/>
      <c r="DL114" s="961" t="s">
        <v>421</v>
      </c>
      <c r="DM114" s="959"/>
      <c r="DN114" s="959"/>
      <c r="DO114" s="959"/>
      <c r="DP114" s="960"/>
      <c r="DQ114" s="961" t="s">
        <v>421</v>
      </c>
      <c r="DR114" s="959"/>
      <c r="DS114" s="959"/>
      <c r="DT114" s="959"/>
      <c r="DU114" s="960"/>
      <c r="DV114" s="962" t="s">
        <v>421</v>
      </c>
      <c r="DW114" s="963"/>
      <c r="DX114" s="963"/>
      <c r="DY114" s="963"/>
      <c r="DZ114" s="964"/>
    </row>
    <row r="115" spans="1:130" s="230" customFormat="1" ht="26.25" customHeight="1" x14ac:dyDescent="0.15">
      <c r="A115" s="954"/>
      <c r="B115" s="955"/>
      <c r="C115" s="923" t="s">
        <v>468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684</v>
      </c>
      <c r="AB115" s="938"/>
      <c r="AC115" s="938"/>
      <c r="AD115" s="938"/>
      <c r="AE115" s="939"/>
      <c r="AF115" s="940">
        <v>419</v>
      </c>
      <c r="AG115" s="938"/>
      <c r="AH115" s="938"/>
      <c r="AI115" s="938"/>
      <c r="AJ115" s="939"/>
      <c r="AK115" s="940">
        <v>203</v>
      </c>
      <c r="AL115" s="938"/>
      <c r="AM115" s="938"/>
      <c r="AN115" s="938"/>
      <c r="AO115" s="939"/>
      <c r="AP115" s="941">
        <v>0</v>
      </c>
      <c r="AQ115" s="942"/>
      <c r="AR115" s="942"/>
      <c r="AS115" s="942"/>
      <c r="AT115" s="943"/>
      <c r="AU115" s="908"/>
      <c r="AV115" s="909"/>
      <c r="AW115" s="909"/>
      <c r="AX115" s="909"/>
      <c r="AY115" s="909"/>
      <c r="AZ115" s="922" t="s">
        <v>469</v>
      </c>
      <c r="BA115" s="923"/>
      <c r="BB115" s="923"/>
      <c r="BC115" s="923"/>
      <c r="BD115" s="923"/>
      <c r="BE115" s="923"/>
      <c r="BF115" s="923"/>
      <c r="BG115" s="923"/>
      <c r="BH115" s="923"/>
      <c r="BI115" s="923"/>
      <c r="BJ115" s="923"/>
      <c r="BK115" s="923"/>
      <c r="BL115" s="923"/>
      <c r="BM115" s="923"/>
      <c r="BN115" s="923"/>
      <c r="BO115" s="923"/>
      <c r="BP115" s="924"/>
      <c r="BQ115" s="925" t="s">
        <v>421</v>
      </c>
      <c r="BR115" s="926"/>
      <c r="BS115" s="926"/>
      <c r="BT115" s="926"/>
      <c r="BU115" s="926"/>
      <c r="BV115" s="926" t="s">
        <v>421</v>
      </c>
      <c r="BW115" s="926"/>
      <c r="BX115" s="926"/>
      <c r="BY115" s="926"/>
      <c r="BZ115" s="926"/>
      <c r="CA115" s="926" t="s">
        <v>421</v>
      </c>
      <c r="CB115" s="926"/>
      <c r="CC115" s="926"/>
      <c r="CD115" s="926"/>
      <c r="CE115" s="926"/>
      <c r="CF115" s="920" t="s">
        <v>421</v>
      </c>
      <c r="CG115" s="921"/>
      <c r="CH115" s="921"/>
      <c r="CI115" s="921"/>
      <c r="CJ115" s="921"/>
      <c r="CK115" s="948"/>
      <c r="CL115" s="949"/>
      <c r="CM115" s="922" t="s">
        <v>470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421</v>
      </c>
      <c r="DH115" s="959"/>
      <c r="DI115" s="959"/>
      <c r="DJ115" s="959"/>
      <c r="DK115" s="960"/>
      <c r="DL115" s="961" t="s">
        <v>421</v>
      </c>
      <c r="DM115" s="959"/>
      <c r="DN115" s="959"/>
      <c r="DO115" s="959"/>
      <c r="DP115" s="960"/>
      <c r="DQ115" s="961" t="s">
        <v>421</v>
      </c>
      <c r="DR115" s="959"/>
      <c r="DS115" s="959"/>
      <c r="DT115" s="959"/>
      <c r="DU115" s="960"/>
      <c r="DV115" s="962" t="s">
        <v>421</v>
      </c>
      <c r="DW115" s="963"/>
      <c r="DX115" s="963"/>
      <c r="DY115" s="963"/>
      <c r="DZ115" s="964"/>
    </row>
    <row r="116" spans="1:130" s="230" customFormat="1" ht="26.25" customHeight="1" x14ac:dyDescent="0.15">
      <c r="A116" s="956"/>
      <c r="B116" s="957"/>
      <c r="C116" s="965" t="s">
        <v>471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421</v>
      </c>
      <c r="AB116" s="959"/>
      <c r="AC116" s="959"/>
      <c r="AD116" s="959"/>
      <c r="AE116" s="960"/>
      <c r="AF116" s="961" t="s">
        <v>421</v>
      </c>
      <c r="AG116" s="959"/>
      <c r="AH116" s="959"/>
      <c r="AI116" s="959"/>
      <c r="AJ116" s="960"/>
      <c r="AK116" s="961" t="s">
        <v>421</v>
      </c>
      <c r="AL116" s="959"/>
      <c r="AM116" s="959"/>
      <c r="AN116" s="959"/>
      <c r="AO116" s="960"/>
      <c r="AP116" s="962" t="s">
        <v>421</v>
      </c>
      <c r="AQ116" s="963"/>
      <c r="AR116" s="963"/>
      <c r="AS116" s="963"/>
      <c r="AT116" s="964"/>
      <c r="AU116" s="908"/>
      <c r="AV116" s="909"/>
      <c r="AW116" s="909"/>
      <c r="AX116" s="909"/>
      <c r="AY116" s="909"/>
      <c r="AZ116" s="967" t="s">
        <v>472</v>
      </c>
      <c r="BA116" s="968"/>
      <c r="BB116" s="968"/>
      <c r="BC116" s="968"/>
      <c r="BD116" s="968"/>
      <c r="BE116" s="968"/>
      <c r="BF116" s="968"/>
      <c r="BG116" s="968"/>
      <c r="BH116" s="968"/>
      <c r="BI116" s="968"/>
      <c r="BJ116" s="968"/>
      <c r="BK116" s="968"/>
      <c r="BL116" s="968"/>
      <c r="BM116" s="968"/>
      <c r="BN116" s="968"/>
      <c r="BO116" s="968"/>
      <c r="BP116" s="969"/>
      <c r="BQ116" s="925" t="s">
        <v>421</v>
      </c>
      <c r="BR116" s="926"/>
      <c r="BS116" s="926"/>
      <c r="BT116" s="926"/>
      <c r="BU116" s="926"/>
      <c r="BV116" s="926" t="s">
        <v>421</v>
      </c>
      <c r="BW116" s="926"/>
      <c r="BX116" s="926"/>
      <c r="BY116" s="926"/>
      <c r="BZ116" s="926"/>
      <c r="CA116" s="926" t="s">
        <v>421</v>
      </c>
      <c r="CB116" s="926"/>
      <c r="CC116" s="926"/>
      <c r="CD116" s="926"/>
      <c r="CE116" s="926"/>
      <c r="CF116" s="920" t="s">
        <v>421</v>
      </c>
      <c r="CG116" s="921"/>
      <c r="CH116" s="921"/>
      <c r="CI116" s="921"/>
      <c r="CJ116" s="921"/>
      <c r="CK116" s="948"/>
      <c r="CL116" s="949"/>
      <c r="CM116" s="922" t="s">
        <v>473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421</v>
      </c>
      <c r="DH116" s="959"/>
      <c r="DI116" s="959"/>
      <c r="DJ116" s="959"/>
      <c r="DK116" s="960"/>
      <c r="DL116" s="961" t="s">
        <v>421</v>
      </c>
      <c r="DM116" s="959"/>
      <c r="DN116" s="959"/>
      <c r="DO116" s="959"/>
      <c r="DP116" s="960"/>
      <c r="DQ116" s="961" t="s">
        <v>421</v>
      </c>
      <c r="DR116" s="959"/>
      <c r="DS116" s="959"/>
      <c r="DT116" s="959"/>
      <c r="DU116" s="960"/>
      <c r="DV116" s="962" t="s">
        <v>421</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474</v>
      </c>
      <c r="Z117" s="894"/>
      <c r="AA117" s="978">
        <v>21099647</v>
      </c>
      <c r="AB117" s="979"/>
      <c r="AC117" s="979"/>
      <c r="AD117" s="979"/>
      <c r="AE117" s="980"/>
      <c r="AF117" s="981">
        <v>21071278</v>
      </c>
      <c r="AG117" s="979"/>
      <c r="AH117" s="979"/>
      <c r="AI117" s="979"/>
      <c r="AJ117" s="980"/>
      <c r="AK117" s="981">
        <v>22064071</v>
      </c>
      <c r="AL117" s="979"/>
      <c r="AM117" s="979"/>
      <c r="AN117" s="979"/>
      <c r="AO117" s="980"/>
      <c r="AP117" s="982"/>
      <c r="AQ117" s="983"/>
      <c r="AR117" s="983"/>
      <c r="AS117" s="983"/>
      <c r="AT117" s="984"/>
      <c r="AU117" s="908"/>
      <c r="AV117" s="909"/>
      <c r="AW117" s="909"/>
      <c r="AX117" s="909"/>
      <c r="AY117" s="909"/>
      <c r="AZ117" s="974" t="s">
        <v>475</v>
      </c>
      <c r="BA117" s="975"/>
      <c r="BB117" s="975"/>
      <c r="BC117" s="975"/>
      <c r="BD117" s="975"/>
      <c r="BE117" s="975"/>
      <c r="BF117" s="975"/>
      <c r="BG117" s="975"/>
      <c r="BH117" s="975"/>
      <c r="BI117" s="975"/>
      <c r="BJ117" s="975"/>
      <c r="BK117" s="975"/>
      <c r="BL117" s="975"/>
      <c r="BM117" s="975"/>
      <c r="BN117" s="975"/>
      <c r="BO117" s="975"/>
      <c r="BP117" s="976"/>
      <c r="BQ117" s="925" t="s">
        <v>421</v>
      </c>
      <c r="BR117" s="926"/>
      <c r="BS117" s="926"/>
      <c r="BT117" s="926"/>
      <c r="BU117" s="926"/>
      <c r="BV117" s="926" t="s">
        <v>421</v>
      </c>
      <c r="BW117" s="926"/>
      <c r="BX117" s="926"/>
      <c r="BY117" s="926"/>
      <c r="BZ117" s="926"/>
      <c r="CA117" s="926" t="s">
        <v>421</v>
      </c>
      <c r="CB117" s="926"/>
      <c r="CC117" s="926"/>
      <c r="CD117" s="926"/>
      <c r="CE117" s="926"/>
      <c r="CF117" s="920" t="s">
        <v>421</v>
      </c>
      <c r="CG117" s="921"/>
      <c r="CH117" s="921"/>
      <c r="CI117" s="921"/>
      <c r="CJ117" s="921"/>
      <c r="CK117" s="948"/>
      <c r="CL117" s="949"/>
      <c r="CM117" s="922" t="s">
        <v>476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421</v>
      </c>
      <c r="DH117" s="959"/>
      <c r="DI117" s="959"/>
      <c r="DJ117" s="959"/>
      <c r="DK117" s="960"/>
      <c r="DL117" s="961" t="s">
        <v>421</v>
      </c>
      <c r="DM117" s="959"/>
      <c r="DN117" s="959"/>
      <c r="DO117" s="959"/>
      <c r="DP117" s="960"/>
      <c r="DQ117" s="961" t="s">
        <v>421</v>
      </c>
      <c r="DR117" s="959"/>
      <c r="DS117" s="959"/>
      <c r="DT117" s="959"/>
      <c r="DU117" s="960"/>
      <c r="DV117" s="962" t="s">
        <v>421</v>
      </c>
      <c r="DW117" s="963"/>
      <c r="DX117" s="963"/>
      <c r="DY117" s="963"/>
      <c r="DZ117" s="964"/>
    </row>
    <row r="118" spans="1:130" s="230" customFormat="1" ht="26.25" customHeight="1" x14ac:dyDescent="0.15">
      <c r="A118" s="912" t="s">
        <v>450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447</v>
      </c>
      <c r="AB118" s="893"/>
      <c r="AC118" s="893"/>
      <c r="AD118" s="893"/>
      <c r="AE118" s="894"/>
      <c r="AF118" s="892" t="s">
        <v>448</v>
      </c>
      <c r="AG118" s="893"/>
      <c r="AH118" s="893"/>
      <c r="AI118" s="893"/>
      <c r="AJ118" s="894"/>
      <c r="AK118" s="892" t="s">
        <v>311</v>
      </c>
      <c r="AL118" s="893"/>
      <c r="AM118" s="893"/>
      <c r="AN118" s="893"/>
      <c r="AO118" s="894"/>
      <c r="AP118" s="970" t="s">
        <v>449</v>
      </c>
      <c r="AQ118" s="971"/>
      <c r="AR118" s="971"/>
      <c r="AS118" s="971"/>
      <c r="AT118" s="972"/>
      <c r="AU118" s="908"/>
      <c r="AV118" s="909"/>
      <c r="AW118" s="909"/>
      <c r="AX118" s="909"/>
      <c r="AY118" s="909"/>
      <c r="AZ118" s="973" t="s">
        <v>477</v>
      </c>
      <c r="BA118" s="965"/>
      <c r="BB118" s="965"/>
      <c r="BC118" s="965"/>
      <c r="BD118" s="965"/>
      <c r="BE118" s="965"/>
      <c r="BF118" s="965"/>
      <c r="BG118" s="965"/>
      <c r="BH118" s="965"/>
      <c r="BI118" s="965"/>
      <c r="BJ118" s="965"/>
      <c r="BK118" s="965"/>
      <c r="BL118" s="965"/>
      <c r="BM118" s="965"/>
      <c r="BN118" s="965"/>
      <c r="BO118" s="965"/>
      <c r="BP118" s="966"/>
      <c r="BQ118" s="999" t="s">
        <v>421</v>
      </c>
      <c r="BR118" s="1000"/>
      <c r="BS118" s="1000"/>
      <c r="BT118" s="1000"/>
      <c r="BU118" s="1000"/>
      <c r="BV118" s="1000" t="s">
        <v>421</v>
      </c>
      <c r="BW118" s="1000"/>
      <c r="BX118" s="1000"/>
      <c r="BY118" s="1000"/>
      <c r="BZ118" s="1000"/>
      <c r="CA118" s="1000" t="s">
        <v>421</v>
      </c>
      <c r="CB118" s="1000"/>
      <c r="CC118" s="1000"/>
      <c r="CD118" s="1000"/>
      <c r="CE118" s="1000"/>
      <c r="CF118" s="920" t="s">
        <v>421</v>
      </c>
      <c r="CG118" s="921"/>
      <c r="CH118" s="921"/>
      <c r="CI118" s="921"/>
      <c r="CJ118" s="921"/>
      <c r="CK118" s="948"/>
      <c r="CL118" s="949"/>
      <c r="CM118" s="922" t="s">
        <v>478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421</v>
      </c>
      <c r="DH118" s="959"/>
      <c r="DI118" s="959"/>
      <c r="DJ118" s="959"/>
      <c r="DK118" s="960"/>
      <c r="DL118" s="961" t="s">
        <v>421</v>
      </c>
      <c r="DM118" s="959"/>
      <c r="DN118" s="959"/>
      <c r="DO118" s="959"/>
      <c r="DP118" s="960"/>
      <c r="DQ118" s="961" t="s">
        <v>421</v>
      </c>
      <c r="DR118" s="959"/>
      <c r="DS118" s="959"/>
      <c r="DT118" s="959"/>
      <c r="DU118" s="960"/>
      <c r="DV118" s="962" t="s">
        <v>421</v>
      </c>
      <c r="DW118" s="963"/>
      <c r="DX118" s="963"/>
      <c r="DY118" s="963"/>
      <c r="DZ118" s="964"/>
    </row>
    <row r="119" spans="1:130" s="230" customFormat="1" ht="26.25" customHeight="1" x14ac:dyDescent="0.15">
      <c r="A119" s="1056" t="s">
        <v>453</v>
      </c>
      <c r="B119" s="947"/>
      <c r="C119" s="929" t="s">
        <v>454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421</v>
      </c>
      <c r="AB119" s="900"/>
      <c r="AC119" s="900"/>
      <c r="AD119" s="900"/>
      <c r="AE119" s="901"/>
      <c r="AF119" s="902" t="s">
        <v>421</v>
      </c>
      <c r="AG119" s="900"/>
      <c r="AH119" s="900"/>
      <c r="AI119" s="900"/>
      <c r="AJ119" s="901"/>
      <c r="AK119" s="902" t="s">
        <v>421</v>
      </c>
      <c r="AL119" s="900"/>
      <c r="AM119" s="900"/>
      <c r="AN119" s="900"/>
      <c r="AO119" s="901"/>
      <c r="AP119" s="903" t="s">
        <v>421</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479</v>
      </c>
      <c r="BP119" s="1005"/>
      <c r="BQ119" s="999">
        <v>288183387</v>
      </c>
      <c r="BR119" s="1000"/>
      <c r="BS119" s="1000"/>
      <c r="BT119" s="1000"/>
      <c r="BU119" s="1000"/>
      <c r="BV119" s="1000">
        <v>290059268</v>
      </c>
      <c r="BW119" s="1000"/>
      <c r="BX119" s="1000"/>
      <c r="BY119" s="1000"/>
      <c r="BZ119" s="1000"/>
      <c r="CA119" s="1000">
        <v>278447807</v>
      </c>
      <c r="CB119" s="1000"/>
      <c r="CC119" s="1000"/>
      <c r="CD119" s="1000"/>
      <c r="CE119" s="1000"/>
      <c r="CF119" s="1001"/>
      <c r="CG119" s="1002"/>
      <c r="CH119" s="1002"/>
      <c r="CI119" s="1002"/>
      <c r="CJ119" s="1003"/>
      <c r="CK119" s="950"/>
      <c r="CL119" s="951"/>
      <c r="CM119" s="973" t="s">
        <v>480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20</v>
      </c>
      <c r="DH119" s="986"/>
      <c r="DI119" s="986"/>
      <c r="DJ119" s="986"/>
      <c r="DK119" s="987"/>
      <c r="DL119" s="985">
        <v>16</v>
      </c>
      <c r="DM119" s="986"/>
      <c r="DN119" s="986"/>
      <c r="DO119" s="986"/>
      <c r="DP119" s="987"/>
      <c r="DQ119" s="985">
        <v>11</v>
      </c>
      <c r="DR119" s="986"/>
      <c r="DS119" s="986"/>
      <c r="DT119" s="986"/>
      <c r="DU119" s="987"/>
      <c r="DV119" s="988">
        <v>0</v>
      </c>
      <c r="DW119" s="989"/>
      <c r="DX119" s="989"/>
      <c r="DY119" s="989"/>
      <c r="DZ119" s="990"/>
    </row>
    <row r="120" spans="1:130" s="230" customFormat="1" ht="26.25" customHeight="1" x14ac:dyDescent="0.15">
      <c r="A120" s="1057"/>
      <c r="B120" s="949"/>
      <c r="C120" s="922" t="s">
        <v>457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421</v>
      </c>
      <c r="AB120" s="959"/>
      <c r="AC120" s="959"/>
      <c r="AD120" s="959"/>
      <c r="AE120" s="960"/>
      <c r="AF120" s="961" t="s">
        <v>421</v>
      </c>
      <c r="AG120" s="959"/>
      <c r="AH120" s="959"/>
      <c r="AI120" s="959"/>
      <c r="AJ120" s="960"/>
      <c r="AK120" s="961" t="s">
        <v>421</v>
      </c>
      <c r="AL120" s="959"/>
      <c r="AM120" s="959"/>
      <c r="AN120" s="959"/>
      <c r="AO120" s="960"/>
      <c r="AP120" s="962" t="s">
        <v>421</v>
      </c>
      <c r="AQ120" s="963"/>
      <c r="AR120" s="963"/>
      <c r="AS120" s="963"/>
      <c r="AT120" s="964"/>
      <c r="AU120" s="991" t="s">
        <v>481</v>
      </c>
      <c r="AV120" s="992"/>
      <c r="AW120" s="992"/>
      <c r="AX120" s="992"/>
      <c r="AY120" s="993"/>
      <c r="AZ120" s="929" t="s">
        <v>482</v>
      </c>
      <c r="BA120" s="897"/>
      <c r="BB120" s="897"/>
      <c r="BC120" s="897"/>
      <c r="BD120" s="897"/>
      <c r="BE120" s="897"/>
      <c r="BF120" s="897"/>
      <c r="BG120" s="897"/>
      <c r="BH120" s="897"/>
      <c r="BI120" s="897"/>
      <c r="BJ120" s="897"/>
      <c r="BK120" s="897"/>
      <c r="BL120" s="897"/>
      <c r="BM120" s="897"/>
      <c r="BN120" s="897"/>
      <c r="BO120" s="897"/>
      <c r="BP120" s="898"/>
      <c r="BQ120" s="930">
        <v>11020869</v>
      </c>
      <c r="BR120" s="931"/>
      <c r="BS120" s="931"/>
      <c r="BT120" s="931"/>
      <c r="BU120" s="931"/>
      <c r="BV120" s="931">
        <v>17080235</v>
      </c>
      <c r="BW120" s="931"/>
      <c r="BX120" s="931"/>
      <c r="BY120" s="931"/>
      <c r="BZ120" s="931"/>
      <c r="CA120" s="931">
        <v>20948730</v>
      </c>
      <c r="CB120" s="931"/>
      <c r="CC120" s="931"/>
      <c r="CD120" s="931"/>
      <c r="CE120" s="931"/>
      <c r="CF120" s="944">
        <v>29.2</v>
      </c>
      <c r="CG120" s="945"/>
      <c r="CH120" s="945"/>
      <c r="CI120" s="945"/>
      <c r="CJ120" s="945"/>
      <c r="CK120" s="1006" t="s">
        <v>483</v>
      </c>
      <c r="CL120" s="1007"/>
      <c r="CM120" s="1007"/>
      <c r="CN120" s="1007"/>
      <c r="CO120" s="1008"/>
      <c r="CP120" s="1014" t="s">
        <v>420</v>
      </c>
      <c r="CQ120" s="1015"/>
      <c r="CR120" s="1015"/>
      <c r="CS120" s="1015"/>
      <c r="CT120" s="1015"/>
      <c r="CU120" s="1015"/>
      <c r="CV120" s="1015"/>
      <c r="CW120" s="1015"/>
      <c r="CX120" s="1015"/>
      <c r="CY120" s="1015"/>
      <c r="CZ120" s="1015"/>
      <c r="DA120" s="1015"/>
      <c r="DB120" s="1015"/>
      <c r="DC120" s="1015"/>
      <c r="DD120" s="1015"/>
      <c r="DE120" s="1015"/>
      <c r="DF120" s="1016"/>
      <c r="DG120" s="930">
        <v>81143676</v>
      </c>
      <c r="DH120" s="931"/>
      <c r="DI120" s="931"/>
      <c r="DJ120" s="931"/>
      <c r="DK120" s="931"/>
      <c r="DL120" s="931">
        <v>75797914</v>
      </c>
      <c r="DM120" s="931"/>
      <c r="DN120" s="931"/>
      <c r="DO120" s="931"/>
      <c r="DP120" s="931"/>
      <c r="DQ120" s="931">
        <v>71359945</v>
      </c>
      <c r="DR120" s="931"/>
      <c r="DS120" s="931"/>
      <c r="DT120" s="931"/>
      <c r="DU120" s="931"/>
      <c r="DV120" s="932">
        <v>99.6</v>
      </c>
      <c r="DW120" s="932"/>
      <c r="DX120" s="932"/>
      <c r="DY120" s="932"/>
      <c r="DZ120" s="933"/>
    </row>
    <row r="121" spans="1:130" s="230" customFormat="1" ht="26.25" customHeight="1" x14ac:dyDescent="0.15">
      <c r="A121" s="1057"/>
      <c r="B121" s="949"/>
      <c r="C121" s="974" t="s">
        <v>484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421</v>
      </c>
      <c r="AB121" s="959"/>
      <c r="AC121" s="959"/>
      <c r="AD121" s="959"/>
      <c r="AE121" s="960"/>
      <c r="AF121" s="961" t="s">
        <v>421</v>
      </c>
      <c r="AG121" s="959"/>
      <c r="AH121" s="959"/>
      <c r="AI121" s="959"/>
      <c r="AJ121" s="960"/>
      <c r="AK121" s="961" t="s">
        <v>421</v>
      </c>
      <c r="AL121" s="959"/>
      <c r="AM121" s="959"/>
      <c r="AN121" s="959"/>
      <c r="AO121" s="960"/>
      <c r="AP121" s="962" t="s">
        <v>421</v>
      </c>
      <c r="AQ121" s="963"/>
      <c r="AR121" s="963"/>
      <c r="AS121" s="963"/>
      <c r="AT121" s="964"/>
      <c r="AU121" s="994"/>
      <c r="AV121" s="995"/>
      <c r="AW121" s="995"/>
      <c r="AX121" s="995"/>
      <c r="AY121" s="996"/>
      <c r="AZ121" s="922" t="s">
        <v>485</v>
      </c>
      <c r="BA121" s="923"/>
      <c r="BB121" s="923"/>
      <c r="BC121" s="923"/>
      <c r="BD121" s="923"/>
      <c r="BE121" s="923"/>
      <c r="BF121" s="923"/>
      <c r="BG121" s="923"/>
      <c r="BH121" s="923"/>
      <c r="BI121" s="923"/>
      <c r="BJ121" s="923"/>
      <c r="BK121" s="923"/>
      <c r="BL121" s="923"/>
      <c r="BM121" s="923"/>
      <c r="BN121" s="923"/>
      <c r="BO121" s="923"/>
      <c r="BP121" s="924"/>
      <c r="BQ121" s="925">
        <v>41703537</v>
      </c>
      <c r="BR121" s="926"/>
      <c r="BS121" s="926"/>
      <c r="BT121" s="926"/>
      <c r="BU121" s="926"/>
      <c r="BV121" s="926">
        <v>42384457</v>
      </c>
      <c r="BW121" s="926"/>
      <c r="BX121" s="926"/>
      <c r="BY121" s="926"/>
      <c r="BZ121" s="926"/>
      <c r="CA121" s="926">
        <v>42532565</v>
      </c>
      <c r="CB121" s="926"/>
      <c r="CC121" s="926"/>
      <c r="CD121" s="926"/>
      <c r="CE121" s="926"/>
      <c r="CF121" s="920">
        <v>59.4</v>
      </c>
      <c r="CG121" s="921"/>
      <c r="CH121" s="921"/>
      <c r="CI121" s="921"/>
      <c r="CJ121" s="921"/>
      <c r="CK121" s="1009"/>
      <c r="CL121" s="1010"/>
      <c r="CM121" s="1010"/>
      <c r="CN121" s="1010"/>
      <c r="CO121" s="1011"/>
      <c r="CP121" s="1019" t="s">
        <v>422</v>
      </c>
      <c r="CQ121" s="1020"/>
      <c r="CR121" s="1020"/>
      <c r="CS121" s="1020"/>
      <c r="CT121" s="1020"/>
      <c r="CU121" s="1020"/>
      <c r="CV121" s="1020"/>
      <c r="CW121" s="1020"/>
      <c r="CX121" s="1020"/>
      <c r="CY121" s="1020"/>
      <c r="CZ121" s="1020"/>
      <c r="DA121" s="1020"/>
      <c r="DB121" s="1020"/>
      <c r="DC121" s="1020"/>
      <c r="DD121" s="1020"/>
      <c r="DE121" s="1020"/>
      <c r="DF121" s="1021"/>
      <c r="DG121" s="925">
        <v>1657507</v>
      </c>
      <c r="DH121" s="926"/>
      <c r="DI121" s="926"/>
      <c r="DJ121" s="926"/>
      <c r="DK121" s="926"/>
      <c r="DL121" s="926">
        <v>2232795</v>
      </c>
      <c r="DM121" s="926"/>
      <c r="DN121" s="926"/>
      <c r="DO121" s="926"/>
      <c r="DP121" s="926"/>
      <c r="DQ121" s="926">
        <v>2360673</v>
      </c>
      <c r="DR121" s="926"/>
      <c r="DS121" s="926"/>
      <c r="DT121" s="926"/>
      <c r="DU121" s="926"/>
      <c r="DV121" s="927">
        <v>3.3</v>
      </c>
      <c r="DW121" s="927"/>
      <c r="DX121" s="927"/>
      <c r="DY121" s="927"/>
      <c r="DZ121" s="928"/>
    </row>
    <row r="122" spans="1:130" s="230" customFormat="1" ht="26.25" customHeight="1" x14ac:dyDescent="0.15">
      <c r="A122" s="1057"/>
      <c r="B122" s="949"/>
      <c r="C122" s="922" t="s">
        <v>467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421</v>
      </c>
      <c r="AB122" s="959"/>
      <c r="AC122" s="959"/>
      <c r="AD122" s="959"/>
      <c r="AE122" s="960"/>
      <c r="AF122" s="961" t="s">
        <v>421</v>
      </c>
      <c r="AG122" s="959"/>
      <c r="AH122" s="959"/>
      <c r="AI122" s="959"/>
      <c r="AJ122" s="960"/>
      <c r="AK122" s="961" t="s">
        <v>421</v>
      </c>
      <c r="AL122" s="959"/>
      <c r="AM122" s="959"/>
      <c r="AN122" s="959"/>
      <c r="AO122" s="960"/>
      <c r="AP122" s="962" t="s">
        <v>421</v>
      </c>
      <c r="AQ122" s="963"/>
      <c r="AR122" s="963"/>
      <c r="AS122" s="963"/>
      <c r="AT122" s="964"/>
      <c r="AU122" s="994"/>
      <c r="AV122" s="995"/>
      <c r="AW122" s="995"/>
      <c r="AX122" s="995"/>
      <c r="AY122" s="996"/>
      <c r="AZ122" s="973" t="s">
        <v>486</v>
      </c>
      <c r="BA122" s="965"/>
      <c r="BB122" s="965"/>
      <c r="BC122" s="965"/>
      <c r="BD122" s="965"/>
      <c r="BE122" s="965"/>
      <c r="BF122" s="965"/>
      <c r="BG122" s="965"/>
      <c r="BH122" s="965"/>
      <c r="BI122" s="965"/>
      <c r="BJ122" s="965"/>
      <c r="BK122" s="965"/>
      <c r="BL122" s="965"/>
      <c r="BM122" s="965"/>
      <c r="BN122" s="965"/>
      <c r="BO122" s="965"/>
      <c r="BP122" s="966"/>
      <c r="BQ122" s="999">
        <v>151577561</v>
      </c>
      <c r="BR122" s="1000"/>
      <c r="BS122" s="1000"/>
      <c r="BT122" s="1000"/>
      <c r="BU122" s="1000"/>
      <c r="BV122" s="1000">
        <v>151383150</v>
      </c>
      <c r="BW122" s="1000"/>
      <c r="BX122" s="1000"/>
      <c r="BY122" s="1000"/>
      <c r="BZ122" s="1000"/>
      <c r="CA122" s="1000">
        <v>146832878</v>
      </c>
      <c r="CB122" s="1000"/>
      <c r="CC122" s="1000"/>
      <c r="CD122" s="1000"/>
      <c r="CE122" s="1000"/>
      <c r="CF122" s="1017">
        <v>204.9</v>
      </c>
      <c r="CG122" s="1018"/>
      <c r="CH122" s="1018"/>
      <c r="CI122" s="1018"/>
      <c r="CJ122" s="1018"/>
      <c r="CK122" s="1009"/>
      <c r="CL122" s="1010"/>
      <c r="CM122" s="1010"/>
      <c r="CN122" s="1010"/>
      <c r="CO122" s="1011"/>
      <c r="CP122" s="1019" t="s">
        <v>425</v>
      </c>
      <c r="CQ122" s="1020"/>
      <c r="CR122" s="1020"/>
      <c r="CS122" s="1020"/>
      <c r="CT122" s="1020"/>
      <c r="CU122" s="1020"/>
      <c r="CV122" s="1020"/>
      <c r="CW122" s="1020"/>
      <c r="CX122" s="1020"/>
      <c r="CY122" s="1020"/>
      <c r="CZ122" s="1020"/>
      <c r="DA122" s="1020"/>
      <c r="DB122" s="1020"/>
      <c r="DC122" s="1020"/>
      <c r="DD122" s="1020"/>
      <c r="DE122" s="1020"/>
      <c r="DF122" s="1021"/>
      <c r="DG122" s="925">
        <v>648179</v>
      </c>
      <c r="DH122" s="926"/>
      <c r="DI122" s="926"/>
      <c r="DJ122" s="926"/>
      <c r="DK122" s="926"/>
      <c r="DL122" s="926">
        <v>610432</v>
      </c>
      <c r="DM122" s="926"/>
      <c r="DN122" s="926"/>
      <c r="DO122" s="926"/>
      <c r="DP122" s="926"/>
      <c r="DQ122" s="926">
        <v>563657</v>
      </c>
      <c r="DR122" s="926"/>
      <c r="DS122" s="926"/>
      <c r="DT122" s="926"/>
      <c r="DU122" s="926"/>
      <c r="DV122" s="927">
        <v>0.8</v>
      </c>
      <c r="DW122" s="927"/>
      <c r="DX122" s="927"/>
      <c r="DY122" s="927"/>
      <c r="DZ122" s="928"/>
    </row>
    <row r="123" spans="1:130" s="230" customFormat="1" ht="26.25" customHeight="1" x14ac:dyDescent="0.15">
      <c r="A123" s="1057"/>
      <c r="B123" s="949"/>
      <c r="C123" s="922" t="s">
        <v>473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421</v>
      </c>
      <c r="AB123" s="959"/>
      <c r="AC123" s="959"/>
      <c r="AD123" s="959"/>
      <c r="AE123" s="960"/>
      <c r="AF123" s="961" t="s">
        <v>421</v>
      </c>
      <c r="AG123" s="959"/>
      <c r="AH123" s="959"/>
      <c r="AI123" s="959"/>
      <c r="AJ123" s="960"/>
      <c r="AK123" s="961" t="s">
        <v>421</v>
      </c>
      <c r="AL123" s="959"/>
      <c r="AM123" s="959"/>
      <c r="AN123" s="959"/>
      <c r="AO123" s="960"/>
      <c r="AP123" s="962" t="s">
        <v>421</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487</v>
      </c>
      <c r="BP123" s="1005"/>
      <c r="BQ123" s="1063">
        <v>204301967</v>
      </c>
      <c r="BR123" s="1064"/>
      <c r="BS123" s="1064"/>
      <c r="BT123" s="1064"/>
      <c r="BU123" s="1064"/>
      <c r="BV123" s="1064">
        <v>210847842</v>
      </c>
      <c r="BW123" s="1064"/>
      <c r="BX123" s="1064"/>
      <c r="BY123" s="1064"/>
      <c r="BZ123" s="1064"/>
      <c r="CA123" s="1064">
        <v>210314173</v>
      </c>
      <c r="CB123" s="1064"/>
      <c r="CC123" s="1064"/>
      <c r="CD123" s="1064"/>
      <c r="CE123" s="1064"/>
      <c r="CF123" s="1001"/>
      <c r="CG123" s="1002"/>
      <c r="CH123" s="1002"/>
      <c r="CI123" s="1002"/>
      <c r="CJ123" s="1003"/>
      <c r="CK123" s="1009"/>
      <c r="CL123" s="1010"/>
      <c r="CM123" s="1010"/>
      <c r="CN123" s="1010"/>
      <c r="CO123" s="1011"/>
      <c r="CP123" s="1019" t="s">
        <v>424</v>
      </c>
      <c r="CQ123" s="1020"/>
      <c r="CR123" s="1020"/>
      <c r="CS123" s="1020"/>
      <c r="CT123" s="1020"/>
      <c r="CU123" s="1020"/>
      <c r="CV123" s="1020"/>
      <c r="CW123" s="1020"/>
      <c r="CX123" s="1020"/>
      <c r="CY123" s="1020"/>
      <c r="CZ123" s="1020"/>
      <c r="DA123" s="1020"/>
      <c r="DB123" s="1020"/>
      <c r="DC123" s="1020"/>
      <c r="DD123" s="1020"/>
      <c r="DE123" s="1020"/>
      <c r="DF123" s="1021"/>
      <c r="DG123" s="958">
        <v>500495</v>
      </c>
      <c r="DH123" s="959"/>
      <c r="DI123" s="959"/>
      <c r="DJ123" s="959"/>
      <c r="DK123" s="960"/>
      <c r="DL123" s="961">
        <v>458914</v>
      </c>
      <c r="DM123" s="959"/>
      <c r="DN123" s="959"/>
      <c r="DO123" s="959"/>
      <c r="DP123" s="960"/>
      <c r="DQ123" s="961">
        <v>410347</v>
      </c>
      <c r="DR123" s="959"/>
      <c r="DS123" s="959"/>
      <c r="DT123" s="959"/>
      <c r="DU123" s="960"/>
      <c r="DV123" s="962">
        <v>0.6</v>
      </c>
      <c r="DW123" s="963"/>
      <c r="DX123" s="963"/>
      <c r="DY123" s="963"/>
      <c r="DZ123" s="964"/>
    </row>
    <row r="124" spans="1:130" s="230" customFormat="1" ht="26.25" customHeight="1" thickBot="1" x14ac:dyDescent="0.2">
      <c r="A124" s="1057"/>
      <c r="B124" s="949"/>
      <c r="C124" s="922" t="s">
        <v>476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421</v>
      </c>
      <c r="AB124" s="959"/>
      <c r="AC124" s="959"/>
      <c r="AD124" s="959"/>
      <c r="AE124" s="960"/>
      <c r="AF124" s="961" t="s">
        <v>421</v>
      </c>
      <c r="AG124" s="959"/>
      <c r="AH124" s="959"/>
      <c r="AI124" s="959"/>
      <c r="AJ124" s="960"/>
      <c r="AK124" s="961" t="s">
        <v>421</v>
      </c>
      <c r="AL124" s="959"/>
      <c r="AM124" s="959"/>
      <c r="AN124" s="959"/>
      <c r="AO124" s="960"/>
      <c r="AP124" s="962" t="s">
        <v>421</v>
      </c>
      <c r="AQ124" s="963"/>
      <c r="AR124" s="963"/>
      <c r="AS124" s="963"/>
      <c r="AT124" s="964"/>
      <c r="AU124" s="1059" t="s">
        <v>488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119.7</v>
      </c>
      <c r="BR124" s="1027"/>
      <c r="BS124" s="1027"/>
      <c r="BT124" s="1027"/>
      <c r="BU124" s="1027"/>
      <c r="BV124" s="1027">
        <v>107.7</v>
      </c>
      <c r="BW124" s="1027"/>
      <c r="BX124" s="1027"/>
      <c r="BY124" s="1027"/>
      <c r="BZ124" s="1027"/>
      <c r="CA124" s="1027">
        <v>95</v>
      </c>
      <c r="CB124" s="1027"/>
      <c r="CC124" s="1027"/>
      <c r="CD124" s="1027"/>
      <c r="CE124" s="1027"/>
      <c r="CF124" s="1028"/>
      <c r="CG124" s="1029"/>
      <c r="CH124" s="1029"/>
      <c r="CI124" s="1029"/>
      <c r="CJ124" s="1030"/>
      <c r="CK124" s="1012"/>
      <c r="CL124" s="1012"/>
      <c r="CM124" s="1012"/>
      <c r="CN124" s="1012"/>
      <c r="CO124" s="1013"/>
      <c r="CP124" s="1019" t="s">
        <v>489</v>
      </c>
      <c r="CQ124" s="1020"/>
      <c r="CR124" s="1020"/>
      <c r="CS124" s="1020"/>
      <c r="CT124" s="1020"/>
      <c r="CU124" s="1020"/>
      <c r="CV124" s="1020"/>
      <c r="CW124" s="1020"/>
      <c r="CX124" s="1020"/>
      <c r="CY124" s="1020"/>
      <c r="CZ124" s="1020"/>
      <c r="DA124" s="1020"/>
      <c r="DB124" s="1020"/>
      <c r="DC124" s="1020"/>
      <c r="DD124" s="1020"/>
      <c r="DE124" s="1020"/>
      <c r="DF124" s="1021"/>
      <c r="DG124" s="1004">
        <v>56206</v>
      </c>
      <c r="DH124" s="986"/>
      <c r="DI124" s="986"/>
      <c r="DJ124" s="986"/>
      <c r="DK124" s="987"/>
      <c r="DL124" s="985">
        <v>196928</v>
      </c>
      <c r="DM124" s="986"/>
      <c r="DN124" s="986"/>
      <c r="DO124" s="986"/>
      <c r="DP124" s="987"/>
      <c r="DQ124" s="985">
        <v>50357</v>
      </c>
      <c r="DR124" s="986"/>
      <c r="DS124" s="986"/>
      <c r="DT124" s="986"/>
      <c r="DU124" s="987"/>
      <c r="DV124" s="988">
        <v>0.1</v>
      </c>
      <c r="DW124" s="989"/>
      <c r="DX124" s="989"/>
      <c r="DY124" s="989"/>
      <c r="DZ124" s="990"/>
    </row>
    <row r="125" spans="1:130" s="230" customFormat="1" ht="26.25" customHeight="1" x14ac:dyDescent="0.15">
      <c r="A125" s="1057"/>
      <c r="B125" s="949"/>
      <c r="C125" s="922" t="s">
        <v>478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421</v>
      </c>
      <c r="AB125" s="959"/>
      <c r="AC125" s="959"/>
      <c r="AD125" s="959"/>
      <c r="AE125" s="960"/>
      <c r="AF125" s="961" t="s">
        <v>421</v>
      </c>
      <c r="AG125" s="959"/>
      <c r="AH125" s="959"/>
      <c r="AI125" s="959"/>
      <c r="AJ125" s="960"/>
      <c r="AK125" s="961" t="s">
        <v>421</v>
      </c>
      <c r="AL125" s="959"/>
      <c r="AM125" s="959"/>
      <c r="AN125" s="959"/>
      <c r="AO125" s="960"/>
      <c r="AP125" s="962" t="s">
        <v>421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490</v>
      </c>
      <c r="CL125" s="1007"/>
      <c r="CM125" s="1007"/>
      <c r="CN125" s="1007"/>
      <c r="CO125" s="1008"/>
      <c r="CP125" s="929" t="s">
        <v>491</v>
      </c>
      <c r="CQ125" s="897"/>
      <c r="CR125" s="897"/>
      <c r="CS125" s="897"/>
      <c r="CT125" s="897"/>
      <c r="CU125" s="897"/>
      <c r="CV125" s="897"/>
      <c r="CW125" s="897"/>
      <c r="CX125" s="897"/>
      <c r="CY125" s="897"/>
      <c r="CZ125" s="897"/>
      <c r="DA125" s="897"/>
      <c r="DB125" s="897"/>
      <c r="DC125" s="897"/>
      <c r="DD125" s="897"/>
      <c r="DE125" s="897"/>
      <c r="DF125" s="898"/>
      <c r="DG125" s="930" t="s">
        <v>421</v>
      </c>
      <c r="DH125" s="931"/>
      <c r="DI125" s="931"/>
      <c r="DJ125" s="931"/>
      <c r="DK125" s="931"/>
      <c r="DL125" s="931" t="s">
        <v>421</v>
      </c>
      <c r="DM125" s="931"/>
      <c r="DN125" s="931"/>
      <c r="DO125" s="931"/>
      <c r="DP125" s="931"/>
      <c r="DQ125" s="931" t="s">
        <v>421</v>
      </c>
      <c r="DR125" s="931"/>
      <c r="DS125" s="931"/>
      <c r="DT125" s="931"/>
      <c r="DU125" s="931"/>
      <c r="DV125" s="932" t="s">
        <v>421</v>
      </c>
      <c r="DW125" s="932"/>
      <c r="DX125" s="932"/>
      <c r="DY125" s="932"/>
      <c r="DZ125" s="933"/>
    </row>
    <row r="126" spans="1:130" s="230" customFormat="1" ht="26.25" customHeight="1" thickBot="1" x14ac:dyDescent="0.2">
      <c r="A126" s="1057"/>
      <c r="B126" s="949"/>
      <c r="C126" s="922" t="s">
        <v>480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421</v>
      </c>
      <c r="AB126" s="959"/>
      <c r="AC126" s="959"/>
      <c r="AD126" s="959"/>
      <c r="AE126" s="960"/>
      <c r="AF126" s="961" t="s">
        <v>421</v>
      </c>
      <c r="AG126" s="959"/>
      <c r="AH126" s="959"/>
      <c r="AI126" s="959"/>
      <c r="AJ126" s="960"/>
      <c r="AK126" s="961" t="s">
        <v>421</v>
      </c>
      <c r="AL126" s="959"/>
      <c r="AM126" s="959"/>
      <c r="AN126" s="959"/>
      <c r="AO126" s="960"/>
      <c r="AP126" s="962" t="s">
        <v>421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492</v>
      </c>
      <c r="CQ126" s="923"/>
      <c r="CR126" s="923"/>
      <c r="CS126" s="923"/>
      <c r="CT126" s="923"/>
      <c r="CU126" s="923"/>
      <c r="CV126" s="923"/>
      <c r="CW126" s="923"/>
      <c r="CX126" s="923"/>
      <c r="CY126" s="923"/>
      <c r="CZ126" s="923"/>
      <c r="DA126" s="923"/>
      <c r="DB126" s="923"/>
      <c r="DC126" s="923"/>
      <c r="DD126" s="923"/>
      <c r="DE126" s="923"/>
      <c r="DF126" s="924"/>
      <c r="DG126" s="925" t="s">
        <v>421</v>
      </c>
      <c r="DH126" s="926"/>
      <c r="DI126" s="926"/>
      <c r="DJ126" s="926"/>
      <c r="DK126" s="926"/>
      <c r="DL126" s="926" t="s">
        <v>421</v>
      </c>
      <c r="DM126" s="926"/>
      <c r="DN126" s="926"/>
      <c r="DO126" s="926"/>
      <c r="DP126" s="926"/>
      <c r="DQ126" s="926" t="s">
        <v>421</v>
      </c>
      <c r="DR126" s="926"/>
      <c r="DS126" s="926"/>
      <c r="DT126" s="926"/>
      <c r="DU126" s="926"/>
      <c r="DV126" s="927" t="s">
        <v>421</v>
      </c>
      <c r="DW126" s="927"/>
      <c r="DX126" s="927"/>
      <c r="DY126" s="927"/>
      <c r="DZ126" s="928"/>
    </row>
    <row r="127" spans="1:130" s="230" customFormat="1" ht="26.25" customHeight="1" x14ac:dyDescent="0.15">
      <c r="A127" s="1058"/>
      <c r="B127" s="951"/>
      <c r="C127" s="973" t="s">
        <v>493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684</v>
      </c>
      <c r="AB127" s="959"/>
      <c r="AC127" s="959"/>
      <c r="AD127" s="959"/>
      <c r="AE127" s="960"/>
      <c r="AF127" s="961">
        <v>419</v>
      </c>
      <c r="AG127" s="959"/>
      <c r="AH127" s="959"/>
      <c r="AI127" s="959"/>
      <c r="AJ127" s="960"/>
      <c r="AK127" s="961">
        <v>203</v>
      </c>
      <c r="AL127" s="959"/>
      <c r="AM127" s="959"/>
      <c r="AN127" s="959"/>
      <c r="AO127" s="960"/>
      <c r="AP127" s="962">
        <v>0</v>
      </c>
      <c r="AQ127" s="963"/>
      <c r="AR127" s="963"/>
      <c r="AS127" s="963"/>
      <c r="AT127" s="964"/>
      <c r="AU127" s="232"/>
      <c r="AV127" s="232"/>
      <c r="AW127" s="232"/>
      <c r="AX127" s="1031" t="s">
        <v>494</v>
      </c>
      <c r="AY127" s="1032"/>
      <c r="AZ127" s="1032"/>
      <c r="BA127" s="1032"/>
      <c r="BB127" s="1032"/>
      <c r="BC127" s="1032"/>
      <c r="BD127" s="1032"/>
      <c r="BE127" s="1033"/>
      <c r="BF127" s="1034" t="s">
        <v>495</v>
      </c>
      <c r="BG127" s="1032"/>
      <c r="BH127" s="1032"/>
      <c r="BI127" s="1032"/>
      <c r="BJ127" s="1032"/>
      <c r="BK127" s="1032"/>
      <c r="BL127" s="1033"/>
      <c r="BM127" s="1034" t="s">
        <v>496</v>
      </c>
      <c r="BN127" s="1032"/>
      <c r="BO127" s="1032"/>
      <c r="BP127" s="1032"/>
      <c r="BQ127" s="1032"/>
      <c r="BR127" s="1032"/>
      <c r="BS127" s="1033"/>
      <c r="BT127" s="1034" t="s">
        <v>497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498</v>
      </c>
      <c r="CQ127" s="923"/>
      <c r="CR127" s="923"/>
      <c r="CS127" s="923"/>
      <c r="CT127" s="923"/>
      <c r="CU127" s="923"/>
      <c r="CV127" s="923"/>
      <c r="CW127" s="923"/>
      <c r="CX127" s="923"/>
      <c r="CY127" s="923"/>
      <c r="CZ127" s="923"/>
      <c r="DA127" s="923"/>
      <c r="DB127" s="923"/>
      <c r="DC127" s="923"/>
      <c r="DD127" s="923"/>
      <c r="DE127" s="923"/>
      <c r="DF127" s="924"/>
      <c r="DG127" s="925" t="s">
        <v>421</v>
      </c>
      <c r="DH127" s="926"/>
      <c r="DI127" s="926"/>
      <c r="DJ127" s="926"/>
      <c r="DK127" s="926"/>
      <c r="DL127" s="926" t="s">
        <v>421</v>
      </c>
      <c r="DM127" s="926"/>
      <c r="DN127" s="926"/>
      <c r="DO127" s="926"/>
      <c r="DP127" s="926"/>
      <c r="DQ127" s="926" t="s">
        <v>421</v>
      </c>
      <c r="DR127" s="926"/>
      <c r="DS127" s="926"/>
      <c r="DT127" s="926"/>
      <c r="DU127" s="926"/>
      <c r="DV127" s="927" t="s">
        <v>421</v>
      </c>
      <c r="DW127" s="927"/>
      <c r="DX127" s="927"/>
      <c r="DY127" s="927"/>
      <c r="DZ127" s="928"/>
    </row>
    <row r="128" spans="1:130" s="230" customFormat="1" ht="26.25" customHeight="1" thickBot="1" x14ac:dyDescent="0.2">
      <c r="A128" s="1041" t="s">
        <v>499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500</v>
      </c>
      <c r="X128" s="1043"/>
      <c r="Y128" s="1043"/>
      <c r="Z128" s="1044"/>
      <c r="AA128" s="1045">
        <v>3328014</v>
      </c>
      <c r="AB128" s="1046"/>
      <c r="AC128" s="1046"/>
      <c r="AD128" s="1046"/>
      <c r="AE128" s="1047"/>
      <c r="AF128" s="1048">
        <v>3519794</v>
      </c>
      <c r="AG128" s="1046"/>
      <c r="AH128" s="1046"/>
      <c r="AI128" s="1046"/>
      <c r="AJ128" s="1047"/>
      <c r="AK128" s="1048">
        <v>3768163</v>
      </c>
      <c r="AL128" s="1046"/>
      <c r="AM128" s="1046"/>
      <c r="AN128" s="1046"/>
      <c r="AO128" s="1047"/>
      <c r="AP128" s="1049"/>
      <c r="AQ128" s="1050"/>
      <c r="AR128" s="1050"/>
      <c r="AS128" s="1050"/>
      <c r="AT128" s="1051"/>
      <c r="AU128" s="232"/>
      <c r="AV128" s="232"/>
      <c r="AW128" s="232"/>
      <c r="AX128" s="896" t="s">
        <v>501</v>
      </c>
      <c r="AY128" s="897"/>
      <c r="AZ128" s="897"/>
      <c r="BA128" s="897"/>
      <c r="BB128" s="897"/>
      <c r="BC128" s="897"/>
      <c r="BD128" s="897"/>
      <c r="BE128" s="898"/>
      <c r="BF128" s="1052" t="s">
        <v>421</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502</v>
      </c>
      <c r="CQ128" s="726"/>
      <c r="CR128" s="726"/>
      <c r="CS128" s="726"/>
      <c r="CT128" s="726"/>
      <c r="CU128" s="726"/>
      <c r="CV128" s="726"/>
      <c r="CW128" s="726"/>
      <c r="CX128" s="726"/>
      <c r="CY128" s="726"/>
      <c r="CZ128" s="726"/>
      <c r="DA128" s="726"/>
      <c r="DB128" s="726"/>
      <c r="DC128" s="726"/>
      <c r="DD128" s="726"/>
      <c r="DE128" s="726"/>
      <c r="DF128" s="1036"/>
      <c r="DG128" s="1037" t="s">
        <v>421</v>
      </c>
      <c r="DH128" s="1038"/>
      <c r="DI128" s="1038"/>
      <c r="DJ128" s="1038"/>
      <c r="DK128" s="1038"/>
      <c r="DL128" s="1038" t="s">
        <v>421</v>
      </c>
      <c r="DM128" s="1038"/>
      <c r="DN128" s="1038"/>
      <c r="DO128" s="1038"/>
      <c r="DP128" s="1038"/>
      <c r="DQ128" s="1038" t="s">
        <v>421</v>
      </c>
      <c r="DR128" s="1038"/>
      <c r="DS128" s="1038"/>
      <c r="DT128" s="1038"/>
      <c r="DU128" s="1038"/>
      <c r="DV128" s="1039" t="s">
        <v>421</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503</v>
      </c>
      <c r="X129" s="1071"/>
      <c r="Y129" s="1071"/>
      <c r="Z129" s="1072"/>
      <c r="AA129" s="958">
        <v>80983257</v>
      </c>
      <c r="AB129" s="959"/>
      <c r="AC129" s="959"/>
      <c r="AD129" s="959"/>
      <c r="AE129" s="960"/>
      <c r="AF129" s="961">
        <v>84531825</v>
      </c>
      <c r="AG129" s="959"/>
      <c r="AH129" s="959"/>
      <c r="AI129" s="959"/>
      <c r="AJ129" s="960"/>
      <c r="AK129" s="961">
        <v>82880989</v>
      </c>
      <c r="AL129" s="959"/>
      <c r="AM129" s="959"/>
      <c r="AN129" s="959"/>
      <c r="AO129" s="960"/>
      <c r="AP129" s="1073"/>
      <c r="AQ129" s="1074"/>
      <c r="AR129" s="1074"/>
      <c r="AS129" s="1074"/>
      <c r="AT129" s="1075"/>
      <c r="AU129" s="233"/>
      <c r="AV129" s="233"/>
      <c r="AW129" s="233"/>
      <c r="AX129" s="1065" t="s">
        <v>504</v>
      </c>
      <c r="AY129" s="923"/>
      <c r="AZ129" s="923"/>
      <c r="BA129" s="923"/>
      <c r="BB129" s="923"/>
      <c r="BC129" s="923"/>
      <c r="BD129" s="923"/>
      <c r="BE129" s="924"/>
      <c r="BF129" s="1066" t="s">
        <v>505</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507</v>
      </c>
      <c r="X130" s="1071"/>
      <c r="Y130" s="1071"/>
      <c r="Z130" s="1072"/>
      <c r="AA130" s="958">
        <v>10964370</v>
      </c>
      <c r="AB130" s="959"/>
      <c r="AC130" s="959"/>
      <c r="AD130" s="959"/>
      <c r="AE130" s="960"/>
      <c r="AF130" s="961">
        <v>11023968</v>
      </c>
      <c r="AG130" s="959"/>
      <c r="AH130" s="959"/>
      <c r="AI130" s="959"/>
      <c r="AJ130" s="960"/>
      <c r="AK130" s="961">
        <v>11233942</v>
      </c>
      <c r="AL130" s="959"/>
      <c r="AM130" s="959"/>
      <c r="AN130" s="959"/>
      <c r="AO130" s="960"/>
      <c r="AP130" s="1073"/>
      <c r="AQ130" s="1074"/>
      <c r="AR130" s="1074"/>
      <c r="AS130" s="1074"/>
      <c r="AT130" s="1075"/>
      <c r="AU130" s="233"/>
      <c r="AV130" s="233"/>
      <c r="AW130" s="233"/>
      <c r="AX130" s="1065" t="s">
        <v>508</v>
      </c>
      <c r="AY130" s="923"/>
      <c r="AZ130" s="923"/>
      <c r="BA130" s="923"/>
      <c r="BB130" s="923"/>
      <c r="BC130" s="923"/>
      <c r="BD130" s="923"/>
      <c r="BE130" s="924"/>
      <c r="BF130" s="1101">
        <v>9.4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509</v>
      </c>
      <c r="X131" s="1108"/>
      <c r="Y131" s="1108"/>
      <c r="Z131" s="1109"/>
      <c r="AA131" s="1004">
        <v>70018887</v>
      </c>
      <c r="AB131" s="986"/>
      <c r="AC131" s="986"/>
      <c r="AD131" s="986"/>
      <c r="AE131" s="987"/>
      <c r="AF131" s="985">
        <v>73507857</v>
      </c>
      <c r="AG131" s="986"/>
      <c r="AH131" s="986"/>
      <c r="AI131" s="986"/>
      <c r="AJ131" s="987"/>
      <c r="AK131" s="985">
        <v>71647047</v>
      </c>
      <c r="AL131" s="986"/>
      <c r="AM131" s="986"/>
      <c r="AN131" s="986"/>
      <c r="AO131" s="987"/>
      <c r="AP131" s="1110"/>
      <c r="AQ131" s="1111"/>
      <c r="AR131" s="1111"/>
      <c r="AS131" s="1111"/>
      <c r="AT131" s="1112"/>
      <c r="AU131" s="233"/>
      <c r="AV131" s="233"/>
      <c r="AW131" s="233"/>
      <c r="AX131" s="1083" t="s">
        <v>510</v>
      </c>
      <c r="AY131" s="726"/>
      <c r="AZ131" s="726"/>
      <c r="BA131" s="726"/>
      <c r="BB131" s="726"/>
      <c r="BC131" s="726"/>
      <c r="BD131" s="726"/>
      <c r="BE131" s="1036"/>
      <c r="BF131" s="1084">
        <v>95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512</v>
      </c>
      <c r="W132" s="1094"/>
      <c r="X132" s="1094"/>
      <c r="Y132" s="1094"/>
      <c r="Z132" s="1095"/>
      <c r="AA132" s="1096">
        <v>9.7220378119999999</v>
      </c>
      <c r="AB132" s="1097"/>
      <c r="AC132" s="1097"/>
      <c r="AD132" s="1097"/>
      <c r="AE132" s="1098"/>
      <c r="AF132" s="1099">
        <v>8.8800243850000005</v>
      </c>
      <c r="AG132" s="1097"/>
      <c r="AH132" s="1097"/>
      <c r="AI132" s="1097"/>
      <c r="AJ132" s="1098"/>
      <c r="AK132" s="1099">
        <v>9.8566044179999999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513</v>
      </c>
      <c r="W133" s="1077"/>
      <c r="X133" s="1077"/>
      <c r="Y133" s="1077"/>
      <c r="Z133" s="1078"/>
      <c r="AA133" s="1079">
        <v>10.6</v>
      </c>
      <c r="AB133" s="1080"/>
      <c r="AC133" s="1080"/>
      <c r="AD133" s="1080"/>
      <c r="AE133" s="1081"/>
      <c r="AF133" s="1079">
        <v>9.6</v>
      </c>
      <c r="AG133" s="1080"/>
      <c r="AH133" s="1080"/>
      <c r="AI133" s="1080"/>
      <c r="AJ133" s="1081"/>
      <c r="AK133" s="1079">
        <v>9.4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R3qmXCPMiUADRFDYs3raEh0Ql1dyz7h7ubvuadPSuJyL0IFQ4zuZ4up0nHVnasoA49symcvoeo+VrTgb/kfMw==" saltValue="zjBL5Kkq801Wm4ugZNDzS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4" zoomScaleNormal="85" zoomScaleSheetLayoutView="100" workbookViewId="0">
      <selection activeCell="DG78" sqref="DG7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lxtRbkBEKeGwRz7hlA+x6H7IpqmWNIF/jC3GLp3e1/Pu8yyznlQvc6oDlC83bOW3s65OjrlRj/buuFwJ6sNqg==" saltValue="3kTUhcp5ucZmmrV4cN4j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1" zoomScale="80" zoomScaleNormal="80" zoomScaleSheetLayoutView="55" workbookViewId="0">
      <selection activeCell="A84" sqref="A84:XFD84"/>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CMYIWSe3yTI2tXCPHtNu8WLNvdYv6afsC/Fsh7R0yaFoUSW9wxoUEpC7gxGzftNaFZZyCRAThTgEQFxxCY1/g==" saltValue="rlX8sQNLvAXQA6pYoS+W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M1" workbookViewId="0">
      <selection activeCell="AK22" sqref="AK22:AN22"/>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522</v>
      </c>
      <c r="AL9" s="1117"/>
      <c r="AM9" s="1117"/>
      <c r="AN9" s="1118"/>
      <c r="AO9" s="281">
        <v>24873887</v>
      </c>
      <c r="AP9" s="281">
        <v>69161</v>
      </c>
      <c r="AQ9" s="282">
        <v>63571</v>
      </c>
      <c r="AR9" s="283">
        <v>8.8000000000000007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523</v>
      </c>
      <c r="AL10" s="1117"/>
      <c r="AM10" s="1117"/>
      <c r="AN10" s="1118"/>
      <c r="AO10" s="284">
        <v>8552</v>
      </c>
      <c r="AP10" s="284">
        <v>24</v>
      </c>
      <c r="AQ10" s="285">
        <v>1690</v>
      </c>
      <c r="AR10" s="286">
        <v>-98.6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524</v>
      </c>
      <c r="AL11" s="1117"/>
      <c r="AM11" s="1117"/>
      <c r="AN11" s="1118"/>
      <c r="AO11" s="284">
        <v>17715</v>
      </c>
      <c r="AP11" s="284">
        <v>49</v>
      </c>
      <c r="AQ11" s="285">
        <v>679</v>
      </c>
      <c r="AR11" s="286">
        <v>-92.8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525</v>
      </c>
      <c r="AL12" s="1117"/>
      <c r="AM12" s="1117"/>
      <c r="AN12" s="1118"/>
      <c r="AO12" s="284" t="s">
        <v>526</v>
      </c>
      <c r="AP12" s="284" t="s">
        <v>526</v>
      </c>
      <c r="AQ12" s="285">
        <v>23</v>
      </c>
      <c r="AR12" s="286" t="s">
        <v>526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527</v>
      </c>
      <c r="AL13" s="1117"/>
      <c r="AM13" s="1117"/>
      <c r="AN13" s="1118"/>
      <c r="AO13" s="284">
        <v>697477</v>
      </c>
      <c r="AP13" s="284">
        <v>1939</v>
      </c>
      <c r="AQ13" s="285">
        <v>1992</v>
      </c>
      <c r="AR13" s="286">
        <v>-2.7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528</v>
      </c>
      <c r="AL14" s="1117"/>
      <c r="AM14" s="1117"/>
      <c r="AN14" s="1118"/>
      <c r="AO14" s="284">
        <v>102632</v>
      </c>
      <c r="AP14" s="284">
        <v>285</v>
      </c>
      <c r="AQ14" s="285">
        <v>1254</v>
      </c>
      <c r="AR14" s="286">
        <v>-77.3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529</v>
      </c>
      <c r="AL15" s="1120"/>
      <c r="AM15" s="1120"/>
      <c r="AN15" s="1121"/>
      <c r="AO15" s="284">
        <v>-2429687</v>
      </c>
      <c r="AP15" s="284">
        <v>-6756</v>
      </c>
      <c r="AQ15" s="285">
        <v>-3845</v>
      </c>
      <c r="AR15" s="286">
        <v>75.7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23270576</v>
      </c>
      <c r="AP16" s="284">
        <v>64703</v>
      </c>
      <c r="AQ16" s="285">
        <v>65365</v>
      </c>
      <c r="AR16" s="286">
        <v>-1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534</v>
      </c>
      <c r="AL21" s="1123"/>
      <c r="AM21" s="1123"/>
      <c r="AN21" s="1124"/>
      <c r="AO21" s="297">
        <v>6.91</v>
      </c>
      <c r="AP21" s="298">
        <v>6.46</v>
      </c>
      <c r="AQ21" s="299">
        <v>0.45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535</v>
      </c>
      <c r="AL22" s="1123"/>
      <c r="AM22" s="1123"/>
      <c r="AN22" s="1124"/>
      <c r="AO22" s="302">
        <v>99.2</v>
      </c>
      <c r="AP22" s="303">
        <v>99.4</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539</v>
      </c>
      <c r="AL32" s="1131"/>
      <c r="AM32" s="1131"/>
      <c r="AN32" s="1132"/>
      <c r="AO32" s="312">
        <v>16466516</v>
      </c>
      <c r="AP32" s="312">
        <v>45784</v>
      </c>
      <c r="AQ32" s="313">
        <v>37452</v>
      </c>
      <c r="AR32" s="314">
        <v>22.2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540</v>
      </c>
      <c r="AL33" s="1131"/>
      <c r="AM33" s="1131"/>
      <c r="AN33" s="1132"/>
      <c r="AO33" s="312" t="s">
        <v>526</v>
      </c>
      <c r="AP33" s="312" t="s">
        <v>526</v>
      </c>
      <c r="AQ33" s="313" t="s">
        <v>526</v>
      </c>
      <c r="AR33" s="314" t="s">
        <v>526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541</v>
      </c>
      <c r="AL34" s="1131"/>
      <c r="AM34" s="1131"/>
      <c r="AN34" s="1132"/>
      <c r="AO34" s="312" t="s">
        <v>526</v>
      </c>
      <c r="AP34" s="312" t="s">
        <v>526</v>
      </c>
      <c r="AQ34" s="313">
        <v>45</v>
      </c>
      <c r="AR34" s="314" t="s">
        <v>526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542</v>
      </c>
      <c r="AL35" s="1131"/>
      <c r="AM35" s="1131"/>
      <c r="AN35" s="1132"/>
      <c r="AO35" s="312">
        <v>5597352</v>
      </c>
      <c r="AP35" s="312">
        <v>15563</v>
      </c>
      <c r="AQ35" s="313">
        <v>8356</v>
      </c>
      <c r="AR35" s="314">
        <v>86.2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543</v>
      </c>
      <c r="AL36" s="1131"/>
      <c r="AM36" s="1131"/>
      <c r="AN36" s="1132"/>
      <c r="AO36" s="312" t="s">
        <v>526</v>
      </c>
      <c r="AP36" s="312" t="s">
        <v>526</v>
      </c>
      <c r="AQ36" s="313">
        <v>443</v>
      </c>
      <c r="AR36" s="314" t="s">
        <v>526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544</v>
      </c>
      <c r="AL37" s="1131"/>
      <c r="AM37" s="1131"/>
      <c r="AN37" s="1132"/>
      <c r="AO37" s="312">
        <v>203</v>
      </c>
      <c r="AP37" s="312">
        <v>1</v>
      </c>
      <c r="AQ37" s="313">
        <v>649</v>
      </c>
      <c r="AR37" s="314">
        <v>-99.8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545</v>
      </c>
      <c r="AL38" s="1134"/>
      <c r="AM38" s="1134"/>
      <c r="AN38" s="1135"/>
      <c r="AO38" s="315" t="s">
        <v>526</v>
      </c>
      <c r="AP38" s="315" t="s">
        <v>526</v>
      </c>
      <c r="AQ38" s="316">
        <v>1</v>
      </c>
      <c r="AR38" s="304" t="s">
        <v>526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546</v>
      </c>
      <c r="AL39" s="1134"/>
      <c r="AM39" s="1134"/>
      <c r="AN39" s="1135"/>
      <c r="AO39" s="312">
        <v>-3768163</v>
      </c>
      <c r="AP39" s="312">
        <v>-10477</v>
      </c>
      <c r="AQ39" s="313">
        <v>-7867</v>
      </c>
      <c r="AR39" s="314">
        <v>33.200000000000003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547</v>
      </c>
      <c r="AL40" s="1131"/>
      <c r="AM40" s="1131"/>
      <c r="AN40" s="1132"/>
      <c r="AO40" s="312">
        <v>-11233942</v>
      </c>
      <c r="AP40" s="312">
        <v>-31235</v>
      </c>
      <c r="AQ40" s="313">
        <v>-28343</v>
      </c>
      <c r="AR40" s="314">
        <v>10.199999999999999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7061966</v>
      </c>
      <c r="AP41" s="312">
        <v>19635</v>
      </c>
      <c r="AQ41" s="313">
        <v>10736</v>
      </c>
      <c r="AR41" s="314">
        <v>82.9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517</v>
      </c>
      <c r="AN49" s="1127" t="s">
        <v>551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17850772</v>
      </c>
      <c r="AN51" s="334">
        <v>48398</v>
      </c>
      <c r="AO51" s="335">
        <v>-5.3</v>
      </c>
      <c r="AP51" s="336">
        <v>46457</v>
      </c>
      <c r="AQ51" s="337">
        <v>-3.4</v>
      </c>
      <c r="AR51" s="338">
        <v>-1.9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4342692</v>
      </c>
      <c r="AN52" s="342">
        <v>11774</v>
      </c>
      <c r="AO52" s="343">
        <v>19.600000000000001</v>
      </c>
      <c r="AP52" s="344">
        <v>24020</v>
      </c>
      <c r="AQ52" s="345">
        <v>-4.5999999999999996</v>
      </c>
      <c r="AR52" s="346">
        <v>24.2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26620318</v>
      </c>
      <c r="AN53" s="334">
        <v>72550</v>
      </c>
      <c r="AO53" s="335">
        <v>49.9</v>
      </c>
      <c r="AP53" s="336">
        <v>51849</v>
      </c>
      <c r="AQ53" s="337">
        <v>11.6</v>
      </c>
      <c r="AR53" s="338">
        <v>38.299999999999997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5770573</v>
      </c>
      <c r="AN54" s="342">
        <v>15727</v>
      </c>
      <c r="AO54" s="343">
        <v>33.6</v>
      </c>
      <c r="AP54" s="344">
        <v>26326</v>
      </c>
      <c r="AQ54" s="345">
        <v>9.6</v>
      </c>
      <c r="AR54" s="346">
        <v>24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18165393</v>
      </c>
      <c r="AN55" s="334">
        <v>49746</v>
      </c>
      <c r="AO55" s="335">
        <v>-31.4</v>
      </c>
      <c r="AP55" s="336">
        <v>52191</v>
      </c>
      <c r="AQ55" s="337">
        <v>0.7</v>
      </c>
      <c r="AR55" s="338">
        <v>-32.1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6249130</v>
      </c>
      <c r="AN56" s="342">
        <v>17113</v>
      </c>
      <c r="AO56" s="343">
        <v>8.8000000000000007</v>
      </c>
      <c r="AP56" s="344">
        <v>26807</v>
      </c>
      <c r="AQ56" s="345">
        <v>1.8</v>
      </c>
      <c r="AR56" s="346">
        <v>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18748338</v>
      </c>
      <c r="AN57" s="334">
        <v>51696</v>
      </c>
      <c r="AO57" s="335">
        <v>3.9</v>
      </c>
      <c r="AP57" s="336">
        <v>48105</v>
      </c>
      <c r="AQ57" s="337">
        <v>-7.8</v>
      </c>
      <c r="AR57" s="338">
        <v>11.7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9043525</v>
      </c>
      <c r="AN58" s="342">
        <v>24937</v>
      </c>
      <c r="AO58" s="343">
        <v>45.7</v>
      </c>
      <c r="AP58" s="344">
        <v>24072</v>
      </c>
      <c r="AQ58" s="345">
        <v>-10.199999999999999</v>
      </c>
      <c r="AR58" s="346">
        <v>55.9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9376104</v>
      </c>
      <c r="AN59" s="334">
        <v>26070</v>
      </c>
      <c r="AO59" s="335">
        <v>-49.6</v>
      </c>
      <c r="AP59" s="336">
        <v>47446</v>
      </c>
      <c r="AQ59" s="337">
        <v>-1.4</v>
      </c>
      <c r="AR59" s="338">
        <v>-48.2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1499184</v>
      </c>
      <c r="AN60" s="342">
        <v>4168</v>
      </c>
      <c r="AO60" s="343">
        <v>-83.3</v>
      </c>
      <c r="AP60" s="344">
        <v>24371</v>
      </c>
      <c r="AQ60" s="345">
        <v>1.2</v>
      </c>
      <c r="AR60" s="346">
        <v>-84.5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18152185</v>
      </c>
      <c r="AN61" s="349">
        <v>49692</v>
      </c>
      <c r="AO61" s="350">
        <v>-6.5</v>
      </c>
      <c r="AP61" s="351">
        <v>49210</v>
      </c>
      <c r="AQ61" s="352">
        <v>-0.1</v>
      </c>
      <c r="AR61" s="338">
        <v>-6.4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5381021</v>
      </c>
      <c r="AN62" s="342">
        <v>14744</v>
      </c>
      <c r="AO62" s="343">
        <v>4.9000000000000004</v>
      </c>
      <c r="AP62" s="344">
        <v>25119</v>
      </c>
      <c r="AQ62" s="345">
        <v>-0.4</v>
      </c>
      <c r="AR62" s="346">
        <v>5.3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4SxStzJmNPLYygtqcfiq5xRYAjh6pKOst8jGE8xGRVIl/SB5o5B6lTBofk8pG4mQkVGNXxxZAbNHQso/Zso48g==" saltValue="AjJ26jq5g3ccO0m9Hh0+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6"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0" spans="125:125" ht="13.5" hidden="1" customHeight="1" x14ac:dyDescent="0.15"/>
    <row r="121" spans="125:125" ht="13.5" hidden="1" customHeight="1" x14ac:dyDescent="0.15">
      <c r="DU121" s="259"/>
    </row>
  </sheetData>
  <sheetProtection algorithmName="SHA-512" hashValue="kqSx23HHB9u617++oH+ojxudYTlxjwgDmefSjIU+tWJJd3OVwTYCxYg3CAAzw6VSDNOYSeAFqEFYU2KLZbfjTw==" saltValue="mLopRb3vFpn7umwz77uC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6"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Qn02bmEC8imEMuauWA9ssVDn2Qolv0U+Cf4nv7sBLHjFkHcgENZM1Mhy7fEVWUh2F9kDFPQd3BCo64HTlIgJuQ==" saltValue="kA+4Eo1SbEKgXpaMUEnN2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39"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9" t="s">
        <v>3</v>
      </c>
      <c r="D47" s="1139"/>
      <c r="E47" s="1140"/>
      <c r="F47" s="11">
        <v>9.25</v>
      </c>
      <c r="G47" s="12">
        <v>5.9</v>
      </c>
      <c r="H47" s="12">
        <v>6.6</v>
      </c>
      <c r="I47" s="12">
        <v>10.91</v>
      </c>
      <c r="J47" s="13">
        <v>14.98</v>
      </c>
    </row>
    <row r="48" spans="2:10" ht="57.75" customHeight="1" x14ac:dyDescent="0.15">
      <c r="B48" s="14"/>
      <c r="C48" s="1141" t="s">
        <v>4</v>
      </c>
      <c r="D48" s="1141"/>
      <c r="E48" s="1142"/>
      <c r="F48" s="15">
        <v>0.49</v>
      </c>
      <c r="G48" s="16">
        <v>0.44</v>
      </c>
      <c r="H48" s="16">
        <v>1.76</v>
      </c>
      <c r="I48" s="16">
        <v>2.86</v>
      </c>
      <c r="J48" s="17">
        <v>1.88</v>
      </c>
    </row>
    <row r="49" spans="2:10" ht="57.75" customHeight="1" thickBot="1" x14ac:dyDescent="0.2">
      <c r="B49" s="18"/>
      <c r="C49" s="1143" t="s">
        <v>5</v>
      </c>
      <c r="D49" s="1143"/>
      <c r="E49" s="1144"/>
      <c r="F49" s="19" t="s">
        <v>572</v>
      </c>
      <c r="G49" s="20" t="s">
        <v>573</v>
      </c>
      <c r="H49" s="20">
        <v>2.09</v>
      </c>
      <c r="I49" s="20">
        <v>5.77</v>
      </c>
      <c r="J49" s="21">
        <v>2.8</v>
      </c>
    </row>
    <row r="50" spans="2:10" x14ac:dyDescent="0.15"/>
  </sheetData>
  <sheetProtection algorithmName="SHA-512" hashValue="6wM5b8T0cSvawfi9dWJoUDNck3dk4eZjRXwgwZJnoUHJ1GgXf52C3kT9UzvQhJKFSghjbbxbtEjdhwcNd6So0Q==" saltValue="11VZDzKtmtFsOC+Rt6u1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106" zoomScaleNormal="106"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1" t="s">
        <v>574</v>
      </c>
      <c r="D34" s="1151"/>
      <c r="E34" s="1152"/>
      <c r="F34" s="32" t="s">
        <v>575</v>
      </c>
      <c r="G34" s="33" t="s">
        <v>576</v>
      </c>
      <c r="H34" s="33" t="s">
        <v>577</v>
      </c>
      <c r="I34" s="33" t="s">
        <v>578</v>
      </c>
      <c r="J34" s="34" t="s">
        <v>579</v>
      </c>
      <c r="K34" s="22"/>
      <c r="L34" s="22"/>
      <c r="M34" s="22"/>
      <c r="N34" s="22"/>
      <c r="O34" s="22"/>
      <c r="P34" s="22"/>
    </row>
    <row r="35" spans="1:16" ht="39" customHeight="1" x14ac:dyDescent="0.15">
      <c r="A35" s="22"/>
      <c r="B35" s="35"/>
      <c r="C35" s="1145" t="s">
        <v>580</v>
      </c>
      <c r="D35" s="1146"/>
      <c r="E35" s="1147"/>
      <c r="F35" s="36" t="s">
        <v>581</v>
      </c>
      <c r="G35" s="37" t="s">
        <v>582</v>
      </c>
      <c r="H35" s="37" t="s">
        <v>583</v>
      </c>
      <c r="I35" s="37" t="s">
        <v>584</v>
      </c>
      <c r="J35" s="38" t="s">
        <v>584</v>
      </c>
      <c r="K35" s="22"/>
      <c r="L35" s="22"/>
      <c r="M35" s="22"/>
      <c r="N35" s="22"/>
      <c r="O35" s="22"/>
      <c r="P35" s="22"/>
    </row>
    <row r="36" spans="1:16" ht="39" customHeight="1" x14ac:dyDescent="0.15">
      <c r="A36" s="22"/>
      <c r="B36" s="35"/>
      <c r="C36" s="1145" t="s">
        <v>585</v>
      </c>
      <c r="D36" s="1146"/>
      <c r="E36" s="1147"/>
      <c r="F36" s="36" t="s">
        <v>586</v>
      </c>
      <c r="G36" s="37" t="s">
        <v>587</v>
      </c>
      <c r="H36" s="37">
        <v>0.21</v>
      </c>
      <c r="I36" s="37">
        <v>0</v>
      </c>
      <c r="J36" s="38" t="s">
        <v>588</v>
      </c>
      <c r="K36" s="22"/>
      <c r="L36" s="22"/>
      <c r="M36" s="22"/>
      <c r="N36" s="22"/>
      <c r="O36" s="22"/>
      <c r="P36" s="22"/>
    </row>
    <row r="37" spans="1:16" ht="39" customHeight="1" x14ac:dyDescent="0.15">
      <c r="A37" s="22"/>
      <c r="B37" s="35"/>
      <c r="C37" s="1145" t="s">
        <v>589</v>
      </c>
      <c r="D37" s="1146"/>
      <c r="E37" s="1147"/>
      <c r="F37" s="36" t="s">
        <v>590</v>
      </c>
      <c r="G37" s="37" t="s">
        <v>591</v>
      </c>
      <c r="H37" s="37" t="s">
        <v>592</v>
      </c>
      <c r="I37" s="37" t="s">
        <v>593</v>
      </c>
      <c r="J37" s="38" t="s">
        <v>594</v>
      </c>
      <c r="K37" s="22"/>
      <c r="L37" s="22"/>
      <c r="M37" s="22"/>
      <c r="N37" s="22"/>
      <c r="O37" s="22"/>
      <c r="P37" s="22"/>
    </row>
    <row r="38" spans="1:16" ht="39" customHeight="1" x14ac:dyDescent="0.15">
      <c r="A38" s="22"/>
      <c r="B38" s="35"/>
      <c r="C38" s="1145" t="s">
        <v>595</v>
      </c>
      <c r="D38" s="1146"/>
      <c r="E38" s="1147"/>
      <c r="F38" s="36">
        <v>0</v>
      </c>
      <c r="G38" s="37">
        <v>0</v>
      </c>
      <c r="H38" s="37">
        <v>0</v>
      </c>
      <c r="I38" s="37">
        <v>0</v>
      </c>
      <c r="J38" s="38" t="s">
        <v>596</v>
      </c>
      <c r="K38" s="22"/>
      <c r="L38" s="22"/>
      <c r="M38" s="22"/>
      <c r="N38" s="22"/>
      <c r="O38" s="22"/>
      <c r="P38" s="22"/>
    </row>
    <row r="39" spans="1:16" ht="39" customHeight="1" x14ac:dyDescent="0.15">
      <c r="A39" s="22"/>
      <c r="B39" s="35"/>
      <c r="C39" s="1145" t="s">
        <v>597</v>
      </c>
      <c r="D39" s="1146"/>
      <c r="E39" s="1147"/>
      <c r="F39" s="36" t="s">
        <v>598</v>
      </c>
      <c r="G39" s="37" t="s">
        <v>599</v>
      </c>
      <c r="H39" s="37" t="s">
        <v>596</v>
      </c>
      <c r="I39" s="37" t="s">
        <v>596</v>
      </c>
      <c r="J39" s="38" t="s">
        <v>600</v>
      </c>
      <c r="K39" s="22"/>
      <c r="L39" s="22"/>
      <c r="M39" s="22"/>
      <c r="N39" s="22"/>
      <c r="O39" s="22"/>
      <c r="P39" s="22"/>
    </row>
    <row r="40" spans="1:16" ht="39" customHeight="1" x14ac:dyDescent="0.15">
      <c r="A40" s="22"/>
      <c r="B40" s="35"/>
      <c r="C40" s="1145" t="s">
        <v>601</v>
      </c>
      <c r="D40" s="1146"/>
      <c r="E40" s="1147"/>
      <c r="F40" s="36">
        <v>4.07</v>
      </c>
      <c r="G40" s="37">
        <v>4.74</v>
      </c>
      <c r="H40" s="37">
        <v>5.55</v>
      </c>
      <c r="I40" s="37">
        <v>4.88</v>
      </c>
      <c r="J40" s="38">
        <v>5.88</v>
      </c>
      <c r="K40" s="22"/>
      <c r="L40" s="22"/>
      <c r="M40" s="22"/>
      <c r="N40" s="22"/>
      <c r="O40" s="22"/>
      <c r="P40" s="22"/>
    </row>
    <row r="41" spans="1:16" ht="39" customHeight="1" x14ac:dyDescent="0.15">
      <c r="A41" s="22"/>
      <c r="B41" s="35"/>
      <c r="C41" s="1145" t="s">
        <v>602</v>
      </c>
      <c r="D41" s="1146"/>
      <c r="E41" s="1147"/>
      <c r="F41" s="36">
        <v>4.13</v>
      </c>
      <c r="G41" s="37">
        <v>4.34</v>
      </c>
      <c r="H41" s="37">
        <v>4.4400000000000004</v>
      </c>
      <c r="I41" s="37">
        <v>4.1399999999999997</v>
      </c>
      <c r="J41" s="38">
        <v>3.3</v>
      </c>
      <c r="K41" s="22"/>
      <c r="L41" s="22"/>
      <c r="M41" s="22"/>
      <c r="N41" s="22"/>
      <c r="O41" s="22"/>
      <c r="P41" s="22"/>
    </row>
    <row r="42" spans="1:16" ht="39" customHeight="1" x14ac:dyDescent="0.15">
      <c r="A42" s="22"/>
      <c r="B42" s="39"/>
      <c r="C42" s="1145" t="s">
        <v>603</v>
      </c>
      <c r="D42" s="1146"/>
      <c r="E42" s="1147"/>
      <c r="F42" s="36" t="s">
        <v>526</v>
      </c>
      <c r="G42" s="37" t="s">
        <v>526</v>
      </c>
      <c r="H42" s="37" t="s">
        <v>526</v>
      </c>
      <c r="I42" s="37" t="s">
        <v>526</v>
      </c>
      <c r="J42" s="38" t="s">
        <v>526</v>
      </c>
      <c r="K42" s="22"/>
      <c r="L42" s="22"/>
      <c r="M42" s="22"/>
      <c r="N42" s="22"/>
      <c r="O42" s="22"/>
      <c r="P42" s="22"/>
    </row>
    <row r="43" spans="1:16" ht="39" customHeight="1" thickBot="1" x14ac:dyDescent="0.2">
      <c r="A43" s="22"/>
      <c r="B43" s="40"/>
      <c r="C43" s="1148" t="s">
        <v>604</v>
      </c>
      <c r="D43" s="1149"/>
      <c r="E43" s="1150"/>
      <c r="F43" s="41">
        <v>7.01</v>
      </c>
      <c r="G43" s="42">
        <v>7.24</v>
      </c>
      <c r="H43" s="42">
        <v>8.31</v>
      </c>
      <c r="I43" s="42">
        <v>8.17</v>
      </c>
      <c r="J43" s="43">
        <v>6.7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oH2GrzpyoHqQcqta1tl9i8631hyFSUYa35qKC6sX6/tEt2rJXK4By0JMGcNaPcHgjG8yST0HGH9so8JqZnh4A==" saltValue="vaVxAsckT8iPl/91YmQy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52"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16135</v>
      </c>
      <c r="L45" s="60">
        <v>15566</v>
      </c>
      <c r="M45" s="60">
        <v>15476</v>
      </c>
      <c r="N45" s="60">
        <v>15602</v>
      </c>
      <c r="O45" s="61">
        <v>16467</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526</v>
      </c>
      <c r="L46" s="64" t="s">
        <v>526</v>
      </c>
      <c r="M46" s="64" t="s">
        <v>526</v>
      </c>
      <c r="N46" s="64" t="s">
        <v>526</v>
      </c>
      <c r="O46" s="65" t="s">
        <v>526</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526</v>
      </c>
      <c r="L47" s="64" t="s">
        <v>526</v>
      </c>
      <c r="M47" s="64" t="s">
        <v>526</v>
      </c>
      <c r="N47" s="64" t="s">
        <v>526</v>
      </c>
      <c r="O47" s="65" t="s">
        <v>526</v>
      </c>
      <c r="P47" s="48"/>
      <c r="Q47" s="48"/>
      <c r="R47" s="48"/>
      <c r="S47" s="48"/>
      <c r="T47" s="48"/>
      <c r="U47" s="48"/>
    </row>
    <row r="48" spans="1:21" ht="30.75" customHeight="1" x14ac:dyDescent="0.15">
      <c r="A48" s="48"/>
      <c r="B48" s="1155"/>
      <c r="C48" s="1156"/>
      <c r="D48" s="62"/>
      <c r="E48" s="1161" t="s">
        <v>15</v>
      </c>
      <c r="F48" s="1161"/>
      <c r="G48" s="1161"/>
      <c r="H48" s="1161"/>
      <c r="I48" s="1161"/>
      <c r="J48" s="1162"/>
      <c r="K48" s="63">
        <v>7333</v>
      </c>
      <c r="L48" s="64">
        <v>5941</v>
      </c>
      <c r="M48" s="64">
        <v>5623</v>
      </c>
      <c r="N48" s="64">
        <v>5469</v>
      </c>
      <c r="O48" s="65">
        <v>5597</v>
      </c>
      <c r="P48" s="48"/>
      <c r="Q48" s="48"/>
      <c r="R48" s="48"/>
      <c r="S48" s="48"/>
      <c r="T48" s="48"/>
      <c r="U48" s="48"/>
    </row>
    <row r="49" spans="1:21" ht="30.75" customHeight="1" x14ac:dyDescent="0.15">
      <c r="A49" s="48"/>
      <c r="B49" s="1155"/>
      <c r="C49" s="1156"/>
      <c r="D49" s="62"/>
      <c r="E49" s="1161" t="s">
        <v>16</v>
      </c>
      <c r="F49" s="1161"/>
      <c r="G49" s="1161"/>
      <c r="H49" s="1161"/>
      <c r="I49" s="1161"/>
      <c r="J49" s="1162"/>
      <c r="K49" s="63" t="s">
        <v>526</v>
      </c>
      <c r="L49" s="64" t="s">
        <v>526</v>
      </c>
      <c r="M49" s="64" t="s">
        <v>526</v>
      </c>
      <c r="N49" s="64" t="s">
        <v>526</v>
      </c>
      <c r="O49" s="65" t="s">
        <v>526</v>
      </c>
      <c r="P49" s="48"/>
      <c r="Q49" s="48"/>
      <c r="R49" s="48"/>
      <c r="S49" s="48"/>
      <c r="T49" s="48"/>
      <c r="U49" s="48"/>
    </row>
    <row r="50" spans="1:21" ht="30.75" customHeight="1" x14ac:dyDescent="0.15">
      <c r="A50" s="48"/>
      <c r="B50" s="1155"/>
      <c r="C50" s="1156"/>
      <c r="D50" s="62"/>
      <c r="E50" s="1161" t="s">
        <v>17</v>
      </c>
      <c r="F50" s="1161"/>
      <c r="G50" s="1161"/>
      <c r="H50" s="1161"/>
      <c r="I50" s="1161"/>
      <c r="J50" s="1162"/>
      <c r="K50" s="63">
        <v>2</v>
      </c>
      <c r="L50" s="64">
        <v>1</v>
      </c>
      <c r="M50" s="64">
        <v>1</v>
      </c>
      <c r="N50" s="64">
        <v>0</v>
      </c>
      <c r="O50" s="65">
        <v>0</v>
      </c>
      <c r="P50" s="48"/>
      <c r="Q50" s="48"/>
      <c r="R50" s="48"/>
      <c r="S50" s="48"/>
      <c r="T50" s="48"/>
      <c r="U50" s="48"/>
    </row>
    <row r="51" spans="1:21" ht="30.75" customHeight="1" x14ac:dyDescent="0.15">
      <c r="A51" s="48"/>
      <c r="B51" s="1157"/>
      <c r="C51" s="1158"/>
      <c r="D51" s="66"/>
      <c r="E51" s="1161" t="s">
        <v>18</v>
      </c>
      <c r="F51" s="1161"/>
      <c r="G51" s="1161"/>
      <c r="H51" s="1161"/>
      <c r="I51" s="1161"/>
      <c r="J51" s="1162"/>
      <c r="K51" s="63">
        <v>2</v>
      </c>
      <c r="L51" s="64">
        <v>2</v>
      </c>
      <c r="M51" s="64" t="s">
        <v>526</v>
      </c>
      <c r="N51" s="64" t="s">
        <v>526</v>
      </c>
      <c r="O51" s="65" t="s">
        <v>526</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15452</v>
      </c>
      <c r="L52" s="64">
        <v>14371</v>
      </c>
      <c r="M52" s="64">
        <v>14293</v>
      </c>
      <c r="N52" s="64">
        <v>14544</v>
      </c>
      <c r="O52" s="65">
        <v>15002</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8020</v>
      </c>
      <c r="L53" s="69">
        <v>7139</v>
      </c>
      <c r="M53" s="69">
        <v>6807</v>
      </c>
      <c r="N53" s="69">
        <v>6527</v>
      </c>
      <c r="O53" s="70">
        <v>7062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605</v>
      </c>
      <c r="P56" s="48"/>
      <c r="Q56" s="48"/>
      <c r="R56" s="48"/>
      <c r="S56" s="48"/>
      <c r="T56" s="48"/>
      <c r="U56" s="48"/>
    </row>
    <row r="57" spans="1:21" ht="31.5" customHeight="1" thickBot="1" x14ac:dyDescent="0.2">
      <c r="A57" s="48"/>
      <c r="B57" s="76"/>
      <c r="C57" s="77"/>
      <c r="D57" s="77"/>
      <c r="E57" s="78"/>
      <c r="F57" s="78"/>
      <c r="G57" s="78"/>
      <c r="H57" s="78"/>
      <c r="I57" s="78"/>
      <c r="J57" s="79" t="s">
        <v>2</v>
      </c>
      <c r="K57" s="80" t="s">
        <v>606</v>
      </c>
      <c r="L57" s="81" t="s">
        <v>607</v>
      </c>
      <c r="M57" s="81" t="s">
        <v>608</v>
      </c>
      <c r="N57" s="81" t="s">
        <v>609</v>
      </c>
      <c r="O57" s="82" t="s">
        <v>610</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EO++zJuxJ7Zjl5q4T4djDeD1fUQ2+xJxf+Tv5LNNl1xSsKXkiXrG9bgcId71mcqYJCTzDZ0t/g+Q3+hYEWmdw==" saltValue="AbEGJYNZspmVZNFgw2XMB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4"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184" t="s">
        <v>32</v>
      </c>
      <c r="C41" s="1185"/>
      <c r="D41" s="105"/>
      <c r="E41" s="1190" t="s">
        <v>33</v>
      </c>
      <c r="F41" s="1190"/>
      <c r="G41" s="1190"/>
      <c r="H41" s="1191"/>
      <c r="I41" s="355">
        <v>178015</v>
      </c>
      <c r="J41" s="356">
        <v>183384</v>
      </c>
      <c r="K41" s="356">
        <v>186744</v>
      </c>
      <c r="L41" s="356">
        <v>193819</v>
      </c>
      <c r="M41" s="357">
        <v>187517</v>
      </c>
    </row>
    <row r="42" spans="2:13" ht="27.75" customHeight="1" x14ac:dyDescent="0.15">
      <c r="B42" s="1186"/>
      <c r="C42" s="1187"/>
      <c r="D42" s="106"/>
      <c r="E42" s="1192" t="s">
        <v>34</v>
      </c>
      <c r="F42" s="1192"/>
      <c r="G42" s="1192"/>
      <c r="H42" s="1193"/>
      <c r="I42" s="358">
        <v>0</v>
      </c>
      <c r="J42" s="359">
        <v>0</v>
      </c>
      <c r="K42" s="359">
        <v>0</v>
      </c>
      <c r="L42" s="359">
        <v>0</v>
      </c>
      <c r="M42" s="360">
        <v>0</v>
      </c>
    </row>
    <row r="43" spans="2:13" ht="27.75" customHeight="1" x14ac:dyDescent="0.15">
      <c r="B43" s="1186"/>
      <c r="C43" s="1187"/>
      <c r="D43" s="106"/>
      <c r="E43" s="1192" t="s">
        <v>35</v>
      </c>
      <c r="F43" s="1192"/>
      <c r="G43" s="1192"/>
      <c r="H43" s="1193"/>
      <c r="I43" s="358">
        <v>89195</v>
      </c>
      <c r="J43" s="359">
        <v>88390</v>
      </c>
      <c r="K43" s="359">
        <v>84006</v>
      </c>
      <c r="L43" s="359">
        <v>79297</v>
      </c>
      <c r="M43" s="360">
        <v>74745</v>
      </c>
    </row>
    <row r="44" spans="2:13" ht="27.75" customHeight="1" x14ac:dyDescent="0.15">
      <c r="B44" s="1186"/>
      <c r="C44" s="1187"/>
      <c r="D44" s="106"/>
      <c r="E44" s="1192" t="s">
        <v>36</v>
      </c>
      <c r="F44" s="1192"/>
      <c r="G44" s="1192"/>
      <c r="H44" s="1193"/>
      <c r="I44" s="358" t="s">
        <v>526</v>
      </c>
      <c r="J44" s="359" t="s">
        <v>526</v>
      </c>
      <c r="K44" s="359" t="s">
        <v>526</v>
      </c>
      <c r="L44" s="359" t="s">
        <v>526</v>
      </c>
      <c r="M44" s="360" t="s">
        <v>526</v>
      </c>
    </row>
    <row r="45" spans="2:13" ht="27.75" customHeight="1" x14ac:dyDescent="0.15">
      <c r="B45" s="1186"/>
      <c r="C45" s="1187"/>
      <c r="D45" s="106"/>
      <c r="E45" s="1192" t="s">
        <v>37</v>
      </c>
      <c r="F45" s="1192"/>
      <c r="G45" s="1192"/>
      <c r="H45" s="1193"/>
      <c r="I45" s="358">
        <v>18747</v>
      </c>
      <c r="J45" s="359">
        <v>18083</v>
      </c>
      <c r="K45" s="359">
        <v>17433</v>
      </c>
      <c r="L45" s="359">
        <v>16943</v>
      </c>
      <c r="M45" s="360">
        <v>16186</v>
      </c>
    </row>
    <row r="46" spans="2:13" ht="27.75" customHeight="1" x14ac:dyDescent="0.15">
      <c r="B46" s="1186"/>
      <c r="C46" s="1187"/>
      <c r="D46" s="107"/>
      <c r="E46" s="1192" t="s">
        <v>38</v>
      </c>
      <c r="F46" s="1192"/>
      <c r="G46" s="1192"/>
      <c r="H46" s="1193"/>
      <c r="I46" s="358" t="s">
        <v>526</v>
      </c>
      <c r="J46" s="359" t="s">
        <v>526</v>
      </c>
      <c r="K46" s="359" t="s">
        <v>526</v>
      </c>
      <c r="L46" s="359" t="s">
        <v>526</v>
      </c>
      <c r="M46" s="360" t="s">
        <v>526</v>
      </c>
    </row>
    <row r="47" spans="2:13" ht="27.75" customHeight="1" x14ac:dyDescent="0.15">
      <c r="B47" s="1186"/>
      <c r="C47" s="1187"/>
      <c r="D47" s="108"/>
      <c r="E47" s="1194" t="s">
        <v>39</v>
      </c>
      <c r="F47" s="1195"/>
      <c r="G47" s="1195"/>
      <c r="H47" s="1196"/>
      <c r="I47" s="358" t="s">
        <v>526</v>
      </c>
      <c r="J47" s="359" t="s">
        <v>526</v>
      </c>
      <c r="K47" s="359" t="s">
        <v>526</v>
      </c>
      <c r="L47" s="359" t="s">
        <v>526</v>
      </c>
      <c r="M47" s="360" t="s">
        <v>526</v>
      </c>
    </row>
    <row r="48" spans="2:13" ht="27.75" customHeight="1" x14ac:dyDescent="0.15">
      <c r="B48" s="1186"/>
      <c r="C48" s="1187"/>
      <c r="D48" s="106"/>
      <c r="E48" s="1192" t="s">
        <v>40</v>
      </c>
      <c r="F48" s="1192"/>
      <c r="G48" s="1192"/>
      <c r="H48" s="1193"/>
      <c r="I48" s="358" t="s">
        <v>526</v>
      </c>
      <c r="J48" s="359" t="s">
        <v>526</v>
      </c>
      <c r="K48" s="359" t="s">
        <v>526</v>
      </c>
      <c r="L48" s="359" t="s">
        <v>526</v>
      </c>
      <c r="M48" s="360" t="s">
        <v>526</v>
      </c>
    </row>
    <row r="49" spans="2:13" ht="27.75" customHeight="1" x14ac:dyDescent="0.15">
      <c r="B49" s="1188"/>
      <c r="C49" s="1189"/>
      <c r="D49" s="106"/>
      <c r="E49" s="1192" t="s">
        <v>41</v>
      </c>
      <c r="F49" s="1192"/>
      <c r="G49" s="1192"/>
      <c r="H49" s="1193"/>
      <c r="I49" s="358" t="s">
        <v>526</v>
      </c>
      <c r="J49" s="359" t="s">
        <v>526</v>
      </c>
      <c r="K49" s="359" t="s">
        <v>526</v>
      </c>
      <c r="L49" s="359" t="s">
        <v>526</v>
      </c>
      <c r="M49" s="360" t="s">
        <v>526</v>
      </c>
    </row>
    <row r="50" spans="2:13" ht="27.75" customHeight="1" x14ac:dyDescent="0.15">
      <c r="B50" s="1197" t="s">
        <v>42</v>
      </c>
      <c r="C50" s="1198"/>
      <c r="D50" s="109"/>
      <c r="E50" s="1192" t="s">
        <v>43</v>
      </c>
      <c r="F50" s="1192"/>
      <c r="G50" s="1192"/>
      <c r="H50" s="1193"/>
      <c r="I50" s="358">
        <v>12485</v>
      </c>
      <c r="J50" s="359">
        <v>9905</v>
      </c>
      <c r="K50" s="359">
        <v>11021</v>
      </c>
      <c r="L50" s="359">
        <v>17080</v>
      </c>
      <c r="M50" s="360">
        <v>20949</v>
      </c>
    </row>
    <row r="51" spans="2:13" ht="27.75" customHeight="1" x14ac:dyDescent="0.15">
      <c r="B51" s="1186"/>
      <c r="C51" s="1187"/>
      <c r="D51" s="106"/>
      <c r="E51" s="1192" t="s">
        <v>44</v>
      </c>
      <c r="F51" s="1192"/>
      <c r="G51" s="1192"/>
      <c r="H51" s="1193"/>
      <c r="I51" s="358">
        <v>44107</v>
      </c>
      <c r="J51" s="359">
        <v>41766</v>
      </c>
      <c r="K51" s="359">
        <v>41704</v>
      </c>
      <c r="L51" s="359">
        <v>42384</v>
      </c>
      <c r="M51" s="360">
        <v>42533</v>
      </c>
    </row>
    <row r="52" spans="2:13" ht="27.75" customHeight="1" x14ac:dyDescent="0.15">
      <c r="B52" s="1188"/>
      <c r="C52" s="1189"/>
      <c r="D52" s="106"/>
      <c r="E52" s="1192" t="s">
        <v>45</v>
      </c>
      <c r="F52" s="1192"/>
      <c r="G52" s="1192"/>
      <c r="H52" s="1193"/>
      <c r="I52" s="358">
        <v>148885</v>
      </c>
      <c r="J52" s="359">
        <v>149908</v>
      </c>
      <c r="K52" s="359">
        <v>151578</v>
      </c>
      <c r="L52" s="359">
        <v>151383</v>
      </c>
      <c r="M52" s="360">
        <v>146833</v>
      </c>
    </row>
    <row r="53" spans="2:13" ht="27.75" customHeight="1" thickBot="1" x14ac:dyDescent="0.2">
      <c r="B53" s="1199" t="s">
        <v>46</v>
      </c>
      <c r="C53" s="1200"/>
      <c r="D53" s="110"/>
      <c r="E53" s="1201" t="s">
        <v>47</v>
      </c>
      <c r="F53" s="1201"/>
      <c r="G53" s="1201"/>
      <c r="H53" s="1202"/>
      <c r="I53" s="361">
        <v>80481</v>
      </c>
      <c r="J53" s="362">
        <v>88279</v>
      </c>
      <c r="K53" s="362">
        <v>83881</v>
      </c>
      <c r="L53" s="362">
        <v>79211</v>
      </c>
      <c r="M53" s="363">
        <v>68134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5OGhjGa3hEzyGIC7fTTCIT2fisRynf+YIhBiD8FkkM11jFxkDZ0FBZFP+plx+P0FUPj8RCHJkAroQ1/Q0xjKsA==" saltValue="cqrqyNJlpUSBWPTydEsM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08" t="s">
        <v>50</v>
      </c>
      <c r="D55" s="1208"/>
      <c r="E55" s="1209"/>
      <c r="F55" s="122">
        <v>5343</v>
      </c>
      <c r="G55" s="122">
        <v>9226</v>
      </c>
      <c r="H55" s="123">
        <v>12412</v>
      </c>
    </row>
    <row r="56" spans="2:8" ht="52.5" customHeight="1" x14ac:dyDescent="0.15">
      <c r="B56" s="124"/>
      <c r="C56" s="1210" t="s">
        <v>51</v>
      </c>
      <c r="D56" s="1210"/>
      <c r="E56" s="1211"/>
      <c r="F56" s="125">
        <v>1590</v>
      </c>
      <c r="G56" s="125">
        <v>3774</v>
      </c>
      <c r="H56" s="126">
        <v>3774</v>
      </c>
    </row>
    <row r="57" spans="2:8" ht="53.25" customHeight="1" x14ac:dyDescent="0.15">
      <c r="B57" s="124"/>
      <c r="C57" s="1212" t="s">
        <v>52</v>
      </c>
      <c r="D57" s="1212"/>
      <c r="E57" s="1213"/>
      <c r="F57" s="127">
        <v>1763</v>
      </c>
      <c r="G57" s="127">
        <v>1707</v>
      </c>
      <c r="H57" s="128">
        <v>2309</v>
      </c>
    </row>
    <row r="58" spans="2:8" ht="45.75" customHeight="1" x14ac:dyDescent="0.15">
      <c r="B58" s="129"/>
      <c r="C58" s="1203" t="s">
        <v>621</v>
      </c>
      <c r="D58" s="1204"/>
      <c r="E58" s="1205"/>
      <c r="F58" s="130">
        <v>167</v>
      </c>
      <c r="G58" s="130">
        <v>322</v>
      </c>
      <c r="H58" s="131">
        <v>479</v>
      </c>
    </row>
    <row r="59" spans="2:8" ht="45.75" customHeight="1" x14ac:dyDescent="0.15">
      <c r="B59" s="129"/>
      <c r="C59" s="1203" t="s">
        <v>622</v>
      </c>
      <c r="D59" s="1204"/>
      <c r="E59" s="1205"/>
      <c r="F59" s="130">
        <v>300</v>
      </c>
      <c r="G59" s="130">
        <v>178</v>
      </c>
      <c r="H59" s="131">
        <v>356</v>
      </c>
    </row>
    <row r="60" spans="2:8" ht="45.75" customHeight="1" x14ac:dyDescent="0.15">
      <c r="B60" s="129"/>
      <c r="C60" s="1203" t="s">
        <v>623</v>
      </c>
      <c r="D60" s="1204"/>
      <c r="E60" s="1205"/>
      <c r="F60" s="130" t="s">
        <v>615</v>
      </c>
      <c r="G60" s="130" t="s">
        <v>615</v>
      </c>
      <c r="H60" s="131">
        <v>301</v>
      </c>
    </row>
    <row r="61" spans="2:8" ht="45.75" customHeight="1" x14ac:dyDescent="0.15">
      <c r="B61" s="129"/>
      <c r="C61" s="1203" t="s">
        <v>624</v>
      </c>
      <c r="D61" s="1204"/>
      <c r="E61" s="1205"/>
      <c r="F61" s="130">
        <v>245</v>
      </c>
      <c r="G61" s="130">
        <v>245</v>
      </c>
      <c r="H61" s="131">
        <v>245</v>
      </c>
    </row>
    <row r="62" spans="2:8" ht="45.75" customHeight="1" thickBot="1" x14ac:dyDescent="0.2">
      <c r="B62" s="132"/>
      <c r="C62" s="1203" t="s">
        <v>625</v>
      </c>
      <c r="D62" s="1204"/>
      <c r="E62" s="1205"/>
      <c r="F62" s="133">
        <v>178</v>
      </c>
      <c r="G62" s="133">
        <v>179</v>
      </c>
      <c r="H62" s="134">
        <v>180</v>
      </c>
    </row>
    <row r="63" spans="2:8" ht="52.5" customHeight="1" thickBot="1" x14ac:dyDescent="0.2">
      <c r="B63" s="135"/>
      <c r="C63" s="1206" t="s">
        <v>53</v>
      </c>
      <c r="D63" s="1206"/>
      <c r="E63" s="1207"/>
      <c r="F63" s="136">
        <v>8696</v>
      </c>
      <c r="G63" s="136">
        <v>14706</v>
      </c>
      <c r="H63" s="137">
        <v>18496</v>
      </c>
    </row>
    <row r="64" spans="2:8" x14ac:dyDescent="0.15"/>
  </sheetData>
  <sheetProtection algorithmName="SHA-512" hashValue="dhcNozTY/zFBUFbS/m5iNmcD6SDBVNfZd4fuL/cuP015ae+EcC2AXY34IUHyr3lrd3creqOqhhuo9Nr/NTmrmQ==" saltValue="XyprxnN2JWUtDoaKqHwO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564</v>
      </c>
      <c r="G2" s="151"/>
      <c r="H2" s="152"/>
    </row>
    <row r="3" spans="1:8" x14ac:dyDescent="0.15">
      <c r="A3" s="148" t="s">
        <v>557</v>
      </c>
      <c r="B3" s="153"/>
      <c r="C3" s="154"/>
      <c r="D3" s="155">
        <v>48398</v>
      </c>
      <c r="E3" s="156"/>
      <c r="F3" s="157">
        <v>46457</v>
      </c>
      <c r="G3" s="158"/>
      <c r="H3" s="159"/>
    </row>
    <row r="4" spans="1:8" x14ac:dyDescent="0.15">
      <c r="A4" s="160"/>
      <c r="B4" s="161"/>
      <c r="C4" s="162"/>
      <c r="D4" s="163">
        <v>11774</v>
      </c>
      <c r="E4" s="164"/>
      <c r="F4" s="165">
        <v>24020</v>
      </c>
      <c r="G4" s="166"/>
      <c r="H4" s="167"/>
    </row>
    <row r="5" spans="1:8" x14ac:dyDescent="0.15">
      <c r="A5" s="148" t="s">
        <v>559</v>
      </c>
      <c r="B5" s="153"/>
      <c r="C5" s="154"/>
      <c r="D5" s="155">
        <v>72550</v>
      </c>
      <c r="E5" s="156"/>
      <c r="F5" s="157">
        <v>51849</v>
      </c>
      <c r="G5" s="158"/>
      <c r="H5" s="159"/>
    </row>
    <row r="6" spans="1:8" x14ac:dyDescent="0.15">
      <c r="A6" s="160"/>
      <c r="B6" s="161"/>
      <c r="C6" s="162"/>
      <c r="D6" s="163">
        <v>15727</v>
      </c>
      <c r="E6" s="164"/>
      <c r="F6" s="165">
        <v>26326</v>
      </c>
      <c r="G6" s="166"/>
      <c r="H6" s="167"/>
    </row>
    <row r="7" spans="1:8" x14ac:dyDescent="0.15">
      <c r="A7" s="148" t="s">
        <v>560</v>
      </c>
      <c r="B7" s="153"/>
      <c r="C7" s="154"/>
      <c r="D7" s="155">
        <v>49746</v>
      </c>
      <c r="E7" s="156"/>
      <c r="F7" s="157">
        <v>52191</v>
      </c>
      <c r="G7" s="158"/>
      <c r="H7" s="159"/>
    </row>
    <row r="8" spans="1:8" x14ac:dyDescent="0.15">
      <c r="A8" s="160"/>
      <c r="B8" s="161"/>
      <c r="C8" s="162"/>
      <c r="D8" s="163">
        <v>17113</v>
      </c>
      <c r="E8" s="164"/>
      <c r="F8" s="165">
        <v>26807</v>
      </c>
      <c r="G8" s="166"/>
      <c r="H8" s="167"/>
    </row>
    <row r="9" spans="1:8" x14ac:dyDescent="0.15">
      <c r="A9" s="148" t="s">
        <v>561</v>
      </c>
      <c r="B9" s="153"/>
      <c r="C9" s="154"/>
      <c r="D9" s="155">
        <v>51696</v>
      </c>
      <c r="E9" s="156"/>
      <c r="F9" s="157">
        <v>48105</v>
      </c>
      <c r="G9" s="158"/>
      <c r="H9" s="159"/>
    </row>
    <row r="10" spans="1:8" x14ac:dyDescent="0.15">
      <c r="A10" s="160"/>
      <c r="B10" s="161"/>
      <c r="C10" s="162"/>
      <c r="D10" s="163">
        <v>24937</v>
      </c>
      <c r="E10" s="164"/>
      <c r="F10" s="165">
        <v>24072</v>
      </c>
      <c r="G10" s="166"/>
      <c r="H10" s="167"/>
    </row>
    <row r="11" spans="1:8" x14ac:dyDescent="0.15">
      <c r="A11" s="148" t="s">
        <v>562</v>
      </c>
      <c r="B11" s="153"/>
      <c r="C11" s="154"/>
      <c r="D11" s="155">
        <v>26070</v>
      </c>
      <c r="E11" s="156"/>
      <c r="F11" s="157">
        <v>47446</v>
      </c>
      <c r="G11" s="158"/>
      <c r="H11" s="159"/>
    </row>
    <row r="12" spans="1:8" x14ac:dyDescent="0.15">
      <c r="A12" s="160"/>
      <c r="B12" s="161"/>
      <c r="C12" s="168"/>
      <c r="D12" s="163">
        <v>4168</v>
      </c>
      <c r="E12" s="164"/>
      <c r="F12" s="165">
        <v>24371</v>
      </c>
      <c r="G12" s="166"/>
      <c r="H12" s="167"/>
    </row>
    <row r="13" spans="1:8" x14ac:dyDescent="0.15">
      <c r="A13" s="148"/>
      <c r="B13" s="153"/>
      <c r="C13" s="169"/>
      <c r="D13" s="170">
        <v>49692</v>
      </c>
      <c r="E13" s="171"/>
      <c r="F13" s="172">
        <v>49210</v>
      </c>
      <c r="G13" s="173"/>
      <c r="H13" s="159"/>
    </row>
    <row r="14" spans="1:8" x14ac:dyDescent="0.15">
      <c r="A14" s="160"/>
      <c r="B14" s="161"/>
      <c r="C14" s="162"/>
      <c r="D14" s="163">
        <v>14744</v>
      </c>
      <c r="E14" s="164"/>
      <c r="F14" s="165">
        <v>25119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0.49</v>
      </c>
      <c r="C19" s="174">
        <f>ROUND(VALUE(SUBSTITUTE(実質収支比率等に係る経年分析!G$48,"▲","-")),2)</f>
        <v>0.44</v>
      </c>
      <c r="D19" s="174">
        <f>ROUND(VALUE(SUBSTITUTE(実質収支比率等に係る経年分析!H$48,"▲","-")),2)</f>
        <v>1.76</v>
      </c>
      <c r="E19" s="174">
        <f>ROUND(VALUE(SUBSTITUTE(実質収支比率等に係る経年分析!I$48,"▲","-")),2)</f>
        <v>2.86</v>
      </c>
      <c r="F19" s="174">
        <f>ROUND(VALUE(SUBSTITUTE(実質収支比率等に係る経年分析!J$48,"▲","-")),2)</f>
        <v>1.88</v>
      </c>
    </row>
    <row r="20" spans="1:11" x14ac:dyDescent="0.15">
      <c r="A20" s="174" t="s">
        <v>57</v>
      </c>
      <c r="B20" s="174">
        <f>ROUND(VALUE(SUBSTITUTE(実質収支比率等に係る経年分析!F$47,"▲","-")),2)</f>
        <v>9.25</v>
      </c>
      <c r="C20" s="174">
        <f>ROUND(VALUE(SUBSTITUTE(実質収支比率等に係る経年分析!G$47,"▲","-")),2)</f>
        <v>5.9</v>
      </c>
      <c r="D20" s="174">
        <f>ROUND(VALUE(SUBSTITUTE(実質収支比率等に係る経年分析!H$47,"▲","-")),2)</f>
        <v>6.6</v>
      </c>
      <c r="E20" s="174">
        <f>ROUND(VALUE(SUBSTITUTE(実質収支比率等に係る経年分析!I$47,"▲","-")),2)</f>
        <v>10.91</v>
      </c>
      <c r="F20" s="174">
        <f>ROUND(VALUE(SUBSTITUTE(実質収支比率等に係る経年分析!J$47,"▲","-")),2)</f>
        <v>14.98</v>
      </c>
    </row>
    <row r="21" spans="1:11" x14ac:dyDescent="0.15">
      <c r="A21" s="174" t="s">
        <v>58</v>
      </c>
      <c r="B21" s="174">
        <f>IF(ISNUMBER(VALUE(SUBSTITUTE(実質収支比率等に係る経年分析!F$49,"▲","-"))),ROUND(VALUE(SUBSTITUTE(実質収支比率等に係る経年分析!F$49,"▲","-")),2),NA())</f>
        <v>-4.45</v>
      </c>
      <c r="C21" s="174">
        <f>IF(ISNUMBER(VALUE(SUBSTITUTE(実質収支比率等に係る経年分析!G$49,"▲","-"))),ROUND(VALUE(SUBSTITUTE(実質収支比率等に係る経年分析!G$49,"▲","-")),2),NA())</f>
        <v>-3.27</v>
      </c>
      <c r="D21" s="174">
        <f>IF(ISNUMBER(VALUE(SUBSTITUTE(実質収支比率等に係る経年分析!H$49,"▲","-"))),ROUND(VALUE(SUBSTITUTE(実質収支比率等に係る経年分析!H$49,"▲","-")),2),NA())</f>
        <v>2.09</v>
      </c>
      <c r="E21" s="174">
        <f>IF(ISNUMBER(VALUE(SUBSTITUTE(実質収支比率等に係る経年分析!I$49,"▲","-"))),ROUND(VALUE(SUBSTITUTE(実質収支比率等に係る経年分析!I$49,"▲","-")),2),NA())</f>
        <v>5.77</v>
      </c>
      <c r="F21" s="174">
        <f>IF(ISNUMBER(VALUE(SUBSTITUTE(実質収支比率等に係る経年分析!J$49,"▲","-"))),ROUND(VALUE(SUBSTITUTE(実質収支比率等に係る経年分析!J$49,"▲","-")),2),NA())</f>
        <v>2.8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7.24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8.31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8.17</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6.7</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4.13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4.34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4.4400000000000004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4.1399999999999997</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3.3</v>
      </c>
    </row>
    <row r="30" spans="1:11" x14ac:dyDescent="0.15">
      <c r="A30" s="175" t="str">
        <f>IF(連結実質赤字比率に係る赤字・黒字の構成分析!C$40="",NA(),連結実質赤字比率に係る赤字・黒字の構成分析!C$40)</f>
        <v>工業用水道事業会計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4.07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4.74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5.55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4.88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5.88</v>
      </c>
    </row>
    <row r="31" spans="1:11" x14ac:dyDescent="0.15">
      <c r="A31" s="175" t="str">
        <f>IF(連結実質赤字比率に係る赤字・黒字の構成分析!C$39="",NA(),連結実質赤字比率に係る赤字・黒字の構成分析!C$39)</f>
        <v>住宅改修資金貸付事業特別会計</v>
      </c>
      <c r="B31" s="175">
        <f>IF(ROUND(VALUE(SUBSTITUTE(連結実質赤字比率に係る赤字・黒字の構成分析!F$39,"▲", "-")), 2) &lt; 0, ABS(ROUND(VALUE(SUBSTITUTE(連結実質赤字比率に係る赤字・黒字の構成分析!F$39,"▲", "-")), 2)), NA())</f>
        <v>7.0000000000000007E-2</v>
      </c>
      <c r="C31" s="175" t="e">
        <f>IF(ROUND(VALUE(SUBSTITUTE(連結実質赤字比率に係る赤字・黒字の構成分析!F$39,"▲", "-")), 2) &gt;= 0, ABS(ROUND(VALUE(SUBSTITUTE(連結実質赤字比率に係る赤字・黒字の構成分析!F$39,"▲", "-")), 2)), NA())</f>
        <v>#N/A</v>
      </c>
      <c r="D31" s="175">
        <f>IF(ROUND(VALUE(SUBSTITUTE(連結実質赤字比率に係る赤字・黒字の構成分析!G$39,"▲", "-")), 2) &lt; 0, ABS(ROUND(VALUE(SUBSTITUTE(連結実質赤字比率に係る赤字・黒字の構成分析!G$39,"▲", "-")), 2)), NA())</f>
        <v>0.06</v>
      </c>
      <c r="E31" s="175" t="e">
        <f>IF(ROUND(VALUE(SUBSTITUTE(連結実質赤字比率に係る赤字・黒字の構成分析!G$39,"▲", "-")), 2) &gt;= 0, ABS(ROUND(VALUE(SUBSTITUTE(連結実質赤字比率に係る赤字・黒字の構成分析!G$39,"▲", "-")), 2)), NA())</f>
        <v>#N/A</v>
      </c>
      <c r="F31" s="175">
        <f>IF(ROUND(VALUE(SUBSTITUTE(連結実質赤字比率に係る赤字・黒字の構成分析!H$39,"▲", "-")), 2) &lt; 0, ABS(ROUND(VALUE(SUBSTITUTE(連結実質赤字比率に係る赤字・黒字の構成分析!H$39,"▲", "-")), 2)), NA())</f>
        <v>0.04</v>
      </c>
      <c r="G31" s="175" t="e">
        <f>IF(ROUND(VALUE(SUBSTITUTE(連結実質赤字比率に係る赤字・黒字の構成分析!H$39,"▲", "-")), 2) &gt;= 0, ABS(ROUND(VALUE(SUBSTITUTE(連結実質赤字比率に係る赤字・黒字の構成分析!H$39,"▲", "-")), 2)), NA())</f>
        <v>#N/A</v>
      </c>
      <c r="H31" s="175">
        <f>IF(ROUND(VALUE(SUBSTITUTE(連結実質赤字比率に係る赤字・黒字の構成分析!I$39,"▲", "-")), 2) &lt; 0, ABS(ROUND(VALUE(SUBSTITUTE(連結実質赤字比率に係る赤字・黒字の構成分析!I$39,"▲", "-")), 2)), NA())</f>
        <v>0.04</v>
      </c>
      <c r="I31" s="175" t="e">
        <f>IF(ROUND(VALUE(SUBSTITUTE(連結実質赤字比率に係る赤字・黒字の構成分析!I$39,"▲", "-")), 2) &gt;= 0, ABS(ROUND(VALUE(SUBSTITUTE(連結実質赤字比率に係る赤字・黒字の構成分析!I$39,"▲", "-")), 2)), NA())</f>
        <v>#N/A</v>
      </c>
      <c r="J31" s="175">
        <f>IF(ROUND(VALUE(SUBSTITUTE(連結実質赤字比率に係る赤字・黒字の構成分析!J$39,"▲", "-")), 2) &lt; 0, ABS(ROUND(VALUE(SUBSTITUTE(連結実質赤字比率に係る赤字・黒字の構成分析!J$39,"▲", "-")), 2)), NA())</f>
        <v>0.03</v>
      </c>
      <c r="K31" s="175" t="e">
        <f>IF(ROUND(VALUE(SUBSTITUTE(連結実質赤字比率に係る赤字・黒字の構成分析!J$39,"▲", "-")), 2) &gt;= 0, ABS(ROUND(VALUE(SUBSTITUTE(連結実質赤字比率に係る赤字・黒字の構成分析!J$39,"▲", "-")), 2)), NA())</f>
        <v>#N/A</v>
      </c>
    </row>
    <row r="32" spans="1:11" x14ac:dyDescent="0.15">
      <c r="A32" s="175" t="str">
        <f>IF(連結実質赤字比率に係る赤字・黒字の構成分析!C$38="",NA(),連結実質赤字比率に係る赤字・黒字の構成分析!C$38)</f>
        <v>卸売市場事業特別会計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f>IF(ROUND(VALUE(SUBSTITUTE(連結実質赤字比率に係る赤字・黒字の構成分析!J$38,"▲", "-")), 2) &lt; 0, ABS(ROUND(VALUE(SUBSTITUTE(連結実質赤字比率に係る赤字・黒字の構成分析!J$38,"▲", "-")), 2)), NA())</f>
        <v>0.04</v>
      </c>
      <c r="K32" s="175" t="e">
        <f>IF(ROUND(VALUE(SUBSTITUTE(連結実質赤字比率に係る赤字・黒字の構成分析!J$38,"▲", "-")), 2) &gt;= 0, ABS(ROUND(VALUE(SUBSTITUTE(連結実質赤字比率に係る赤字・黒字の構成分析!J$38,"▲", "-")), 2)), NA())</f>
        <v>#N/A</v>
      </c>
    </row>
    <row r="33" spans="1:16" x14ac:dyDescent="0.15">
      <c r="A33" s="175" t="str">
        <f>IF(連結実質赤字比率に係る赤字・黒字の構成分析!C$37="",NA(),連結実質赤字比率に係る赤字・黒字の構成分析!C$37)</f>
        <v>宅地取得資金貸付事業特別会計</v>
      </c>
      <c r="B33" s="175">
        <f>IF(ROUND(VALUE(SUBSTITUTE(連結実質赤字比率に係る赤字・黒字の構成分析!F$37,"▲", "-")), 2) &lt; 0, ABS(ROUND(VALUE(SUBSTITUTE(連結実質赤字比率に係る赤字・黒字の構成分析!F$37,"▲", "-")), 2)), NA())</f>
        <v>0.34</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0.32</v>
      </c>
      <c r="E33" s="175" t="e">
        <f>IF(ROUND(VALUE(SUBSTITUTE(連結実質赤字比率に係る赤字・黒字の構成分析!G$37,"▲", "-")), 2) &gt;= 0, ABS(ROUND(VALUE(SUBSTITUTE(連結実質赤字比率に係る赤字・黒字の構成分析!G$37,"▲", "-")), 2)), NA())</f>
        <v>#N/A</v>
      </c>
      <c r="F33" s="175">
        <f>IF(ROUND(VALUE(SUBSTITUTE(連結実質赤字比率に係る赤字・黒字の構成分析!H$37,"▲", "-")), 2) &lt; 0, ABS(ROUND(VALUE(SUBSTITUTE(連結実質赤字比率に係る赤字・黒字の構成分析!H$37,"▲", "-")), 2)), NA())</f>
        <v>0.31</v>
      </c>
      <c r="G33" s="175" t="e">
        <f>IF(ROUND(VALUE(SUBSTITUTE(連結実質赤字比率に係る赤字・黒字の構成分析!H$37,"▲", "-")), 2) &gt;= 0, ABS(ROUND(VALUE(SUBSTITUTE(連結実質赤字比率に係る赤字・黒字の構成分析!H$37,"▲", "-")), 2)), NA())</f>
        <v>#N/A</v>
      </c>
      <c r="H33" s="175">
        <f>IF(ROUND(VALUE(SUBSTITUTE(連結実質赤字比率に係る赤字・黒字の構成分析!I$37,"▲", "-")), 2) &lt; 0, ABS(ROUND(VALUE(SUBSTITUTE(連結実質赤字比率に係る赤字・黒字の構成分析!I$37,"▲", "-")), 2)), NA())</f>
        <v>0.28999999999999998</v>
      </c>
      <c r="I33" s="175" t="e">
        <f>IF(ROUND(VALUE(SUBSTITUTE(連結実質赤字比率に係る赤字・黒字の構成分析!I$37,"▲", "-")), 2) &gt;= 0, ABS(ROUND(VALUE(SUBSTITUTE(連結実質赤字比率に係る赤字・黒字の構成分析!I$37,"▲", "-")), 2)), NA())</f>
        <v>#N/A</v>
      </c>
      <c r="J33" s="175">
        <f>IF(ROUND(VALUE(SUBSTITUTE(連結実質赤字比率に係る赤字・黒字の構成分析!J$37,"▲", "-")), 2) &lt; 0, ABS(ROUND(VALUE(SUBSTITUTE(連結実質赤字比率に係る赤字・黒字の構成分析!J$37,"▲", "-")), 2)), NA())</f>
        <v>0.28000000000000003</v>
      </c>
      <c r="K33" s="175" t="e">
        <f>IF(ROUND(VALUE(SUBSTITUTE(連結実質赤字比率に係る赤字・黒字の構成分析!J$37,"▲", "-")), 2) &gt;= 0, ABS(ROUND(VALUE(SUBSTITUTE(連結実質赤字比率に係る赤字・黒字の構成分析!J$37,"▲", "-")), 2)), NA())</f>
        <v>#N/A</v>
      </c>
    </row>
    <row r="34" spans="1:16" x14ac:dyDescent="0.15">
      <c r="A34" s="175" t="str">
        <f>IF(連結実質赤字比率に係る赤字・黒字の構成分析!C$36="",NA(),連結実質赤字比率に係る赤字・黒字の構成分析!C$36)</f>
        <v>土地造成事業特別会計</v>
      </c>
      <c r="B34" s="175">
        <f>IF(ROUND(VALUE(SUBSTITUTE(連結実質赤字比率に係る赤字・黒字の構成分析!F$36,"▲", "-")), 2) &lt; 0, ABS(ROUND(VALUE(SUBSTITUTE(連結実質赤字比率に係る赤字・黒字の構成分析!F$36,"▲", "-")), 2)), NA())</f>
        <v>0.76</v>
      </c>
      <c r="C34" s="175" t="e">
        <f>IF(ROUND(VALUE(SUBSTITUTE(連結実質赤字比率に係る赤字・黒字の構成分析!F$36,"▲", "-")), 2) &gt;= 0, ABS(ROUND(VALUE(SUBSTITUTE(連結実質赤字比率に係る赤字・黒字の構成分析!F$36,"▲", "-")), 2)), NA())</f>
        <v>#N/A</v>
      </c>
      <c r="D34" s="175">
        <f>IF(ROUND(VALUE(SUBSTITUTE(連結実質赤字比率に係る赤字・黒字の構成分析!G$36,"▲", "-")), 2) &lt; 0, ABS(ROUND(VALUE(SUBSTITUTE(連結実質赤字比率に係る赤字・黒字の構成分析!G$36,"▲", "-")), 2)), NA())</f>
        <v>0.54</v>
      </c>
      <c r="E34" s="175" t="e">
        <f>IF(ROUND(VALUE(SUBSTITUTE(連結実質赤字比率に係る赤字・黒字の構成分析!G$36,"▲", "-")), 2) &gt;= 0, ABS(ROUND(VALUE(SUBSTITUTE(連結実質赤字比率に係る赤字・黒字の構成分析!G$36,"▲", "-")), 2)), NA())</f>
        <v>#N/A</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f>IF(ROUND(VALUE(SUBSTITUTE(連結実質赤字比率に係る赤字・黒字の構成分析!J$36,"▲", "-")), 2) &lt; 0, ABS(ROUND(VALUE(SUBSTITUTE(連結実質赤字比率に係る赤字・黒字の構成分析!J$36,"▲", "-")), 2)), NA())</f>
        <v>0.41</v>
      </c>
      <c r="K34" s="175" t="e">
        <f>IF(ROUND(VALUE(SUBSTITUTE(連結実質赤字比率に係る赤字・黒字の構成分析!J$36,"▲", "-")), 2) &gt;= 0, ABS(ROUND(VALUE(SUBSTITUTE(連結実質赤字比率に係る赤字・黒字の構成分析!J$36,"▲", "-")), 2)), NA())</f>
        <v>#N/A</v>
      </c>
    </row>
    <row r="35" spans="1:16" x14ac:dyDescent="0.15">
      <c r="A35" s="175" t="str">
        <f>IF(連結実質赤字比率に係る赤字・黒字の構成分析!C$35="",NA(),連結実質赤字比率に係る赤字・黒字の構成分析!C$35)</f>
        <v>住宅新築資金貸付事業特別会計</v>
      </c>
      <c r="B35" s="175">
        <f>IF(ROUND(VALUE(SUBSTITUTE(連結実質赤字比率に係る赤字・黒字の構成分析!F$35,"▲", "-")), 2) &lt; 0, ABS(ROUND(VALUE(SUBSTITUTE(連結実質赤字比率に係る赤字・黒字の構成分析!F$35,"▲", "-")), 2)), NA())</f>
        <v>0.8</v>
      </c>
      <c r="C35" s="175" t="e">
        <f>IF(ROUND(VALUE(SUBSTITUTE(連結実質赤字比率に係る赤字・黒字の構成分析!F$35,"▲", "-")), 2) &gt;= 0, ABS(ROUND(VALUE(SUBSTITUTE(連結実質赤字比率に係る赤字・黒字の構成分析!F$35,"▲", "-")), 2)), NA())</f>
        <v>#N/A</v>
      </c>
      <c r="D35" s="175">
        <f>IF(ROUND(VALUE(SUBSTITUTE(連結実質赤字比率に係る赤字・黒字の構成分析!G$35,"▲", "-")), 2) &lt; 0, ABS(ROUND(VALUE(SUBSTITUTE(連結実質赤字比率に係る赤字・黒字の構成分析!G$35,"▲", "-")), 2)), NA())</f>
        <v>0.77</v>
      </c>
      <c r="E35" s="175" t="e">
        <f>IF(ROUND(VALUE(SUBSTITUTE(連結実質赤字比率に係る赤字・黒字の構成分析!G$35,"▲", "-")), 2) &gt;= 0, ABS(ROUND(VALUE(SUBSTITUTE(連結実質赤字比率に係る赤字・黒字の構成分析!G$35,"▲", "-")), 2)), NA())</f>
        <v>#N/A</v>
      </c>
      <c r="F35" s="175">
        <f>IF(ROUND(VALUE(SUBSTITUTE(連結実質赤字比率に係る赤字・黒字の構成分析!H$35,"▲", "-")), 2) &lt; 0, ABS(ROUND(VALUE(SUBSTITUTE(連結実質赤字比率に係る赤字・黒字の構成分析!H$35,"▲", "-")), 2)), NA())</f>
        <v>0.75</v>
      </c>
      <c r="G35" s="175" t="e">
        <f>IF(ROUND(VALUE(SUBSTITUTE(連結実質赤字比率に係る赤字・黒字の構成分析!H$35,"▲", "-")), 2) &gt;= 0, ABS(ROUND(VALUE(SUBSTITUTE(連結実質赤字比率に係る赤字・黒字の構成分析!H$35,"▲", "-")), 2)), NA())</f>
        <v>#N/A</v>
      </c>
      <c r="H35" s="175">
        <f>IF(ROUND(VALUE(SUBSTITUTE(連結実質赤字比率に係る赤字・黒字の構成分析!I$35,"▲", "-")), 2) &lt; 0, ABS(ROUND(VALUE(SUBSTITUTE(連結実質赤字比率に係る赤字・黒字の構成分析!I$35,"▲", "-")), 2)), NA())</f>
        <v>0.7</v>
      </c>
      <c r="I35" s="175" t="e">
        <f>IF(ROUND(VALUE(SUBSTITUTE(連結実質赤字比率に係る赤字・黒字の構成分析!I$35,"▲", "-")), 2) &gt;= 0, ABS(ROUND(VALUE(SUBSTITUTE(連結実質赤字比率に係る赤字・黒字の構成分析!I$35,"▲", "-")), 2)), NA())</f>
        <v>#N/A</v>
      </c>
      <c r="J35" s="175">
        <f>IF(ROUND(VALUE(SUBSTITUTE(連結実質赤字比率に係る赤字・黒字の構成分析!J$35,"▲", "-")), 2) &lt; 0, ABS(ROUND(VALUE(SUBSTITUTE(連結実質赤字比率に係る赤字・黒字の構成分析!J$35,"▲", "-")), 2)), NA())</f>
        <v>0.7</v>
      </c>
      <c r="K35" s="175" t="e">
        <f>IF(ROUND(VALUE(SUBSTITUTE(連結実質赤字比率に係る赤字・黒字の構成分析!J$35,"▲", "-")), 2) &gt;= 0, ABS(ROUND(VALUE(SUBSTITUTE(連結実質赤字比率に係る赤字・黒字の構成分析!J$35,"▲", "-")), 2)), NA())</f>
        <v>#N/A</v>
      </c>
    </row>
    <row r="36" spans="1:16" x14ac:dyDescent="0.15">
      <c r="A36" s="175" t="str">
        <f>IF(連結実質赤字比率に係る赤字・黒字の構成分析!C$34="",NA(),連結実質赤字比率に係る赤字・黒字の構成分析!C$34)</f>
        <v>駐車場管理事業特別会計</v>
      </c>
      <c r="B36" s="175">
        <f>IF(ROUND(VALUE(SUBSTITUTE(連結実質赤字比率に係る赤字・黒字の構成分析!F$34,"▲", "-")), 2) &lt; 0, ABS(ROUND(VALUE(SUBSTITUTE(連結実質赤字比率に係る赤字・黒字の構成分析!F$34,"▲", "-")), 2)), NA())</f>
        <v>2.12</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2</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1.93</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1.8</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1.75</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15452</v>
      </c>
      <c r="E42" s="176"/>
      <c r="F42" s="176"/>
      <c r="G42" s="176">
        <f>'実質公債費比率（分子）の構造'!L$52</f>
        <v>14371</v>
      </c>
      <c r="H42" s="176"/>
      <c r="I42" s="176"/>
      <c r="J42" s="176">
        <f>'実質公債費比率（分子）の構造'!M$52</f>
        <v>14293</v>
      </c>
      <c r="K42" s="176"/>
      <c r="L42" s="176"/>
      <c r="M42" s="176">
        <f>'実質公債費比率（分子）の構造'!N$52</f>
        <v>14544</v>
      </c>
      <c r="N42" s="176"/>
      <c r="O42" s="176"/>
      <c r="P42" s="176">
        <f>'実質公債費比率（分子）の構造'!O$52</f>
        <v>15002</v>
      </c>
    </row>
    <row r="43" spans="1:16" x14ac:dyDescent="0.15">
      <c r="A43" s="176" t="s">
        <v>66</v>
      </c>
      <c r="B43" s="176">
        <f>'実質公債費比率（分子）の構造'!K$51</f>
        <v>2</v>
      </c>
      <c r="C43" s="176"/>
      <c r="D43" s="176"/>
      <c r="E43" s="176">
        <f>'実質公債費比率（分子）の構造'!L$51</f>
        <v>2</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2</v>
      </c>
      <c r="C44" s="176"/>
      <c r="D44" s="176"/>
      <c r="E44" s="176">
        <f>'実質公債費比率（分子）の構造'!L$50</f>
        <v>1</v>
      </c>
      <c r="F44" s="176"/>
      <c r="G44" s="176"/>
      <c r="H44" s="176">
        <f>'実質公債費比率（分子）の構造'!M$50</f>
        <v>1</v>
      </c>
      <c r="I44" s="176"/>
      <c r="J44" s="176"/>
      <c r="K44" s="176">
        <f>'実質公債費比率（分子）の構造'!N$50</f>
        <v>0</v>
      </c>
      <c r="L44" s="176"/>
      <c r="M44" s="176"/>
      <c r="N44" s="176">
        <f>'実質公債費比率（分子）の構造'!O$50</f>
        <v>0</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7333</v>
      </c>
      <c r="C46" s="176"/>
      <c r="D46" s="176"/>
      <c r="E46" s="176">
        <f>'実質公債費比率（分子）の構造'!L$48</f>
        <v>5941</v>
      </c>
      <c r="F46" s="176"/>
      <c r="G46" s="176"/>
      <c r="H46" s="176">
        <f>'実質公債費比率（分子）の構造'!M$48</f>
        <v>5623</v>
      </c>
      <c r="I46" s="176"/>
      <c r="J46" s="176"/>
      <c r="K46" s="176">
        <f>'実質公債費比率（分子）の構造'!N$48</f>
        <v>5469</v>
      </c>
      <c r="L46" s="176"/>
      <c r="M46" s="176"/>
      <c r="N46" s="176">
        <f>'実質公債費比率（分子）の構造'!O$48</f>
        <v>5597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16135</v>
      </c>
      <c r="C49" s="176"/>
      <c r="D49" s="176"/>
      <c r="E49" s="176">
        <f>'実質公債費比率（分子）の構造'!L$45</f>
        <v>15566</v>
      </c>
      <c r="F49" s="176"/>
      <c r="G49" s="176"/>
      <c r="H49" s="176">
        <f>'実質公債費比率（分子）の構造'!M$45</f>
        <v>15476</v>
      </c>
      <c r="I49" s="176"/>
      <c r="J49" s="176"/>
      <c r="K49" s="176">
        <f>'実質公債費比率（分子）の構造'!N$45</f>
        <v>15602</v>
      </c>
      <c r="L49" s="176"/>
      <c r="M49" s="176"/>
      <c r="N49" s="176">
        <f>'実質公債費比率（分子）の構造'!O$45</f>
        <v>16467</v>
      </c>
      <c r="O49" s="176"/>
      <c r="P49" s="176"/>
    </row>
    <row r="50" spans="1:16" x14ac:dyDescent="0.15">
      <c r="A50" s="176" t="s">
        <v>73</v>
      </c>
      <c r="B50" s="176" t="e">
        <f>NA()</f>
        <v>#N/A</v>
      </c>
      <c r="C50" s="176">
        <f>IF(ISNUMBER('実質公債費比率（分子）の構造'!K$53),'実質公債費比率（分子）の構造'!K$53,NA())</f>
        <v>8020</v>
      </c>
      <c r="D50" s="176" t="e">
        <f>NA()</f>
        <v>#N/A</v>
      </c>
      <c r="E50" s="176" t="e">
        <f>NA()</f>
        <v>#N/A</v>
      </c>
      <c r="F50" s="176">
        <f>IF(ISNUMBER('実質公債費比率（分子）の構造'!L$53),'実質公債費比率（分子）の構造'!L$53,NA())</f>
        <v>7139</v>
      </c>
      <c r="G50" s="176" t="e">
        <f>NA()</f>
        <v>#N/A</v>
      </c>
      <c r="H50" s="176" t="e">
        <f>NA()</f>
        <v>#N/A</v>
      </c>
      <c r="I50" s="176">
        <f>IF(ISNUMBER('実質公債費比率（分子）の構造'!M$53),'実質公債費比率（分子）の構造'!M$53,NA())</f>
        <v>6807</v>
      </c>
      <c r="J50" s="176" t="e">
        <f>NA()</f>
        <v>#N/A</v>
      </c>
      <c r="K50" s="176" t="e">
        <f>NA()</f>
        <v>#N/A</v>
      </c>
      <c r="L50" s="176">
        <f>IF(ISNUMBER('実質公債費比率（分子）の構造'!N$53),'実質公債費比率（分子）の構造'!N$53,NA())</f>
        <v>6527</v>
      </c>
      <c r="M50" s="176" t="e">
        <f>NA()</f>
        <v>#N/A</v>
      </c>
      <c r="N50" s="176" t="e">
        <f>NA()</f>
        <v>#N/A</v>
      </c>
      <c r="O50" s="176">
        <f>IF(ISNUMBER('実質公債費比率（分子）の構造'!O$53),'実質公債費比率（分子）の構造'!O$53,NA())</f>
        <v>7062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148885</v>
      </c>
      <c r="E56" s="175"/>
      <c r="F56" s="175"/>
      <c r="G56" s="175">
        <f>'将来負担比率（分子）の構造'!J$52</f>
        <v>149908</v>
      </c>
      <c r="H56" s="175"/>
      <c r="I56" s="175"/>
      <c r="J56" s="175">
        <f>'将来負担比率（分子）の構造'!K$52</f>
        <v>151578</v>
      </c>
      <c r="K56" s="175"/>
      <c r="L56" s="175"/>
      <c r="M56" s="175">
        <f>'将来負担比率（分子）の構造'!L$52</f>
        <v>151383</v>
      </c>
      <c r="N56" s="175"/>
      <c r="O56" s="175"/>
      <c r="P56" s="175">
        <f>'将来負担比率（分子）の構造'!M$52</f>
        <v>146833</v>
      </c>
    </row>
    <row r="57" spans="1:16" x14ac:dyDescent="0.15">
      <c r="A57" s="175" t="s">
        <v>44</v>
      </c>
      <c r="B57" s="175"/>
      <c r="C57" s="175"/>
      <c r="D57" s="175">
        <f>'将来負担比率（分子）の構造'!I$51</f>
        <v>44107</v>
      </c>
      <c r="E57" s="175"/>
      <c r="F57" s="175"/>
      <c r="G57" s="175">
        <f>'将来負担比率（分子）の構造'!J$51</f>
        <v>41766</v>
      </c>
      <c r="H57" s="175"/>
      <c r="I57" s="175"/>
      <c r="J57" s="175">
        <f>'将来負担比率（分子）の構造'!K$51</f>
        <v>41704</v>
      </c>
      <c r="K57" s="175"/>
      <c r="L57" s="175"/>
      <c r="M57" s="175">
        <f>'将来負担比率（分子）の構造'!L$51</f>
        <v>42384</v>
      </c>
      <c r="N57" s="175"/>
      <c r="O57" s="175"/>
      <c r="P57" s="175">
        <f>'将来負担比率（分子）の構造'!M$51</f>
        <v>42533</v>
      </c>
    </row>
    <row r="58" spans="1:16" x14ac:dyDescent="0.15">
      <c r="A58" s="175" t="s">
        <v>43</v>
      </c>
      <c r="B58" s="175"/>
      <c r="C58" s="175"/>
      <c r="D58" s="175">
        <f>'将来負担比率（分子）の構造'!I$50</f>
        <v>12485</v>
      </c>
      <c r="E58" s="175"/>
      <c r="F58" s="175"/>
      <c r="G58" s="175">
        <f>'将来負担比率（分子）の構造'!J$50</f>
        <v>9905</v>
      </c>
      <c r="H58" s="175"/>
      <c r="I58" s="175"/>
      <c r="J58" s="175">
        <f>'将来負担比率（分子）の構造'!K$50</f>
        <v>11021</v>
      </c>
      <c r="K58" s="175"/>
      <c r="L58" s="175"/>
      <c r="M58" s="175">
        <f>'将来負担比率（分子）の構造'!L$50</f>
        <v>17080</v>
      </c>
      <c r="N58" s="175"/>
      <c r="O58" s="175"/>
      <c r="P58" s="175">
        <f>'将来負担比率（分子）の構造'!M$50</f>
        <v>20949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18747</v>
      </c>
      <c r="C62" s="175"/>
      <c r="D62" s="175"/>
      <c r="E62" s="175">
        <f>'将来負担比率（分子）の構造'!J$45</f>
        <v>18083</v>
      </c>
      <c r="F62" s="175"/>
      <c r="G62" s="175"/>
      <c r="H62" s="175">
        <f>'将来負担比率（分子）の構造'!K$45</f>
        <v>17433</v>
      </c>
      <c r="I62" s="175"/>
      <c r="J62" s="175"/>
      <c r="K62" s="175">
        <f>'将来負担比率（分子）の構造'!L$45</f>
        <v>16943</v>
      </c>
      <c r="L62" s="175"/>
      <c r="M62" s="175"/>
      <c r="N62" s="175">
        <f>'将来負担比率（分子）の構造'!M$45</f>
        <v>16186</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89195</v>
      </c>
      <c r="C64" s="175"/>
      <c r="D64" s="175"/>
      <c r="E64" s="175">
        <f>'将来負担比率（分子）の構造'!J$43</f>
        <v>88390</v>
      </c>
      <c r="F64" s="175"/>
      <c r="G64" s="175"/>
      <c r="H64" s="175">
        <f>'将来負担比率（分子）の構造'!K$43</f>
        <v>84006</v>
      </c>
      <c r="I64" s="175"/>
      <c r="J64" s="175"/>
      <c r="K64" s="175">
        <f>'将来負担比率（分子）の構造'!L$43</f>
        <v>79297</v>
      </c>
      <c r="L64" s="175"/>
      <c r="M64" s="175"/>
      <c r="N64" s="175">
        <f>'将来負担比率（分子）の構造'!M$43</f>
        <v>74745</v>
      </c>
      <c r="O64" s="175"/>
      <c r="P64" s="175"/>
    </row>
    <row r="65" spans="1:16" x14ac:dyDescent="0.15">
      <c r="A65" s="175" t="s">
        <v>34</v>
      </c>
      <c r="B65" s="175">
        <f>'将来負担比率（分子）の構造'!I$42</f>
        <v>0</v>
      </c>
      <c r="C65" s="175"/>
      <c r="D65" s="175"/>
      <c r="E65" s="175">
        <f>'将来負担比率（分子）の構造'!J$42</f>
        <v>0</v>
      </c>
      <c r="F65" s="175"/>
      <c r="G65" s="175"/>
      <c r="H65" s="175">
        <f>'将来負担比率（分子）の構造'!K$42</f>
        <v>0</v>
      </c>
      <c r="I65" s="175"/>
      <c r="J65" s="175"/>
      <c r="K65" s="175">
        <f>'将来負担比率（分子）の構造'!L$42</f>
        <v>0</v>
      </c>
      <c r="L65" s="175"/>
      <c r="M65" s="175"/>
      <c r="N65" s="175">
        <f>'将来負担比率（分子）の構造'!M$42</f>
        <v>0</v>
      </c>
      <c r="O65" s="175"/>
      <c r="P65" s="175"/>
    </row>
    <row r="66" spans="1:16" x14ac:dyDescent="0.15">
      <c r="A66" s="175" t="s">
        <v>33</v>
      </c>
      <c r="B66" s="175">
        <f>'将来負担比率（分子）の構造'!I$41</f>
        <v>178015</v>
      </c>
      <c r="C66" s="175"/>
      <c r="D66" s="175"/>
      <c r="E66" s="175">
        <f>'将来負担比率（分子）の構造'!J$41</f>
        <v>183384</v>
      </c>
      <c r="F66" s="175"/>
      <c r="G66" s="175"/>
      <c r="H66" s="175">
        <f>'将来負担比率（分子）の構造'!K$41</f>
        <v>186744</v>
      </c>
      <c r="I66" s="175"/>
      <c r="J66" s="175"/>
      <c r="K66" s="175">
        <f>'将来負担比率（分子）の構造'!L$41</f>
        <v>193819</v>
      </c>
      <c r="L66" s="175"/>
      <c r="M66" s="175"/>
      <c r="N66" s="175">
        <f>'将来負担比率（分子）の構造'!M$41</f>
        <v>187517</v>
      </c>
      <c r="O66" s="175"/>
      <c r="P66" s="175"/>
    </row>
    <row r="67" spans="1:16" x14ac:dyDescent="0.15">
      <c r="A67" s="175" t="s">
        <v>77</v>
      </c>
      <c r="B67" s="175" t="e">
        <f>NA()</f>
        <v>#N/A</v>
      </c>
      <c r="C67" s="175">
        <f>IF(ISNUMBER('将来負担比率（分子）の構造'!I$53), IF('将来負担比率（分子）の構造'!I$53 &lt; 0, 0, '将来負担比率（分子）の構造'!I$53), NA())</f>
        <v>80481</v>
      </c>
      <c r="D67" s="175" t="e">
        <f>NA()</f>
        <v>#N/A</v>
      </c>
      <c r="E67" s="175" t="e">
        <f>NA()</f>
        <v>#N/A</v>
      </c>
      <c r="F67" s="175">
        <f>IF(ISNUMBER('将来負担比率（分子）の構造'!J$53), IF('将来負担比率（分子）の構造'!J$53 &lt; 0, 0, '将来負担比率（分子）の構造'!J$53), NA())</f>
        <v>88279</v>
      </c>
      <c r="G67" s="175" t="e">
        <f>NA()</f>
        <v>#N/A</v>
      </c>
      <c r="H67" s="175" t="e">
        <f>NA()</f>
        <v>#N/A</v>
      </c>
      <c r="I67" s="175">
        <f>IF(ISNUMBER('将来負担比率（分子）の構造'!K$53), IF('将来負担比率（分子）の構造'!K$53 &lt; 0, 0, '将来負担比率（分子）の構造'!K$53), NA())</f>
        <v>83881</v>
      </c>
      <c r="J67" s="175" t="e">
        <f>NA()</f>
        <v>#N/A</v>
      </c>
      <c r="K67" s="175" t="e">
        <f>NA()</f>
        <v>#N/A</v>
      </c>
      <c r="L67" s="175">
        <f>IF(ISNUMBER('将来負担比率（分子）の構造'!L$53), IF('将来負担比率（分子）の構造'!L$53 &lt; 0, 0, '将来負担比率（分子）の構造'!L$53), NA())</f>
        <v>79211</v>
      </c>
      <c r="M67" s="175" t="e">
        <f>NA()</f>
        <v>#N/A</v>
      </c>
      <c r="N67" s="175" t="e">
        <f>NA()</f>
        <v>#N/A</v>
      </c>
      <c r="O67" s="175">
        <f>IF(ISNUMBER('将来負担比率（分子）の構造'!M$53), IF('将来負担比率（分子）の構造'!M$53 &lt; 0, 0, '将来負担比率（分子）の構造'!M$53), NA())</f>
        <v>68134</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5343</v>
      </c>
      <c r="C72" s="179">
        <f>基金残高に係る経年分析!G55</f>
        <v>9226</v>
      </c>
      <c r="D72" s="179">
        <f>基金残高に係る経年分析!H55</f>
        <v>12412</v>
      </c>
    </row>
    <row r="73" spans="1:16" x14ac:dyDescent="0.15">
      <c r="A73" s="178" t="s">
        <v>80</v>
      </c>
      <c r="B73" s="179">
        <f>基金残高に係る経年分析!F56</f>
        <v>1590</v>
      </c>
      <c r="C73" s="179">
        <f>基金残高に係る経年分析!G56</f>
        <v>3774</v>
      </c>
      <c r="D73" s="179">
        <f>基金残高に係る経年分析!H56</f>
        <v>3774</v>
      </c>
    </row>
    <row r="74" spans="1:16" x14ac:dyDescent="0.15">
      <c r="A74" s="178" t="s">
        <v>81</v>
      </c>
      <c r="B74" s="179">
        <f>基金残高に係る経年分析!F57</f>
        <v>1763</v>
      </c>
      <c r="C74" s="179">
        <f>基金残高に係る経年分析!G57</f>
        <v>1707</v>
      </c>
      <c r="D74" s="179">
        <f>基金残高に係る経年分析!H57</f>
        <v>2309</v>
      </c>
    </row>
  </sheetData>
  <sheetProtection algorithmName="SHA-512" hashValue="iK5+lan15ymkQhez5FhWfi3YRLuFR3RdvUEfzwb0Xcr+n2wZdeh25/6fZbvfNOVERZC1Eyb1GyxxS/GTMuDNmQ==" saltValue="/OXLmFZqXBruhZyACX82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和歌山市</cp:lastModifiedBy>
  <cp:lastPrinted>2024-03-19T06:58:04Z</cp:lastPrinted>
  <dcterms:created xsi:type="dcterms:W3CDTF">2024-02-05T02:32:35Z</dcterms:created>
  <dcterms:modified xsi:type="dcterms:W3CDTF">2024-03-19T08:18:36Z</dcterms:modified>
  <cp:category/>
</cp:coreProperties>
</file>