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8F5ECD8E-F87C-4AF6-BE27-0D0A04F628EE}" xr6:coauthVersionLast="36" xr6:coauthVersionMax="36" xr10:uidLastSave="{00000000-0000-0000-0000-000000000000}"/>
  <bookViews>
    <workbookView xWindow="0" yWindow="0" windowWidth="22260" windowHeight="12645" xr2:uid="{00000000-000D-0000-FFFF-FFFF00000000}"/>
  </bookViews>
  <sheets>
    <sheet name="1-1_費目別消費支出（総世帯）" sheetId="1" r:id="rId1"/>
    <sheet name="1-2_費目別消費支出（二人世帯）" sheetId="2" r:id="rId2"/>
    <sheet name="2-1_実収入及び消費支出(総世帯)" sheetId="9" r:id="rId3"/>
    <sheet name="2-2_実収入及び消費支出(二人以上の世帯)" sheetId="5" r:id="rId4"/>
    <sheet name="3_世帯主の年齢階級別消費支出の費目構成" sheetId="6" r:id="rId5"/>
    <sheet name="4_年間収入五区分位階級別消費支出" sheetId="7" r:id="rId6"/>
    <sheet name="5_購入先、費目別消費支出及び支出割合" sheetId="3" r:id="rId7"/>
    <sheet name="6_購入先年齢階級別消費支出及び支出割合（総世帯）" sheetId="4" r:id="rId8"/>
  </sheets>
  <definedNames>
    <definedName name="_xlnm.Print_Area" localSheetId="1">'1-2_費目別消費支出（二人世帯）'!$A$1:$S$40</definedName>
    <definedName name="_xlnm.Print_Area" localSheetId="2">'2-1_実収入及び消費支出(総世帯)'!$A$1:$G$56</definedName>
    <definedName name="_xlnm.Print_Area" localSheetId="3">'2-2_実収入及び消費支出(二人以上の世帯)'!$A$1:$G$56</definedName>
    <definedName name="_xlnm.Print_Area" localSheetId="4">'3_世帯主の年齢階級別消費支出の費目構成'!$B$1:$P$40</definedName>
    <definedName name="_xlnm.Print_Area" localSheetId="5">'4_年間収入五区分位階級別消費支出'!$A$1:$N$57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1" i="1"/>
  <c r="G20" i="1"/>
  <c r="G19" i="1"/>
  <c r="G18" i="1"/>
  <c r="G17" i="1"/>
  <c r="G16" i="1"/>
  <c r="G15" i="1"/>
  <c r="G14" i="1"/>
  <c r="G13" i="1"/>
  <c r="G12" i="1"/>
  <c r="G11" i="1"/>
  <c r="F22" i="1"/>
  <c r="F20" i="1"/>
  <c r="F19" i="1"/>
  <c r="F18" i="1"/>
  <c r="F17" i="1"/>
  <c r="F16" i="1"/>
  <c r="F15" i="1"/>
  <c r="F14" i="1"/>
  <c r="F13" i="1"/>
  <c r="F12" i="1"/>
  <c r="F10" i="1"/>
  <c r="L32" i="7" l="1"/>
  <c r="I32" i="7"/>
  <c r="D21" i="1" l="1"/>
  <c r="D11" i="1"/>
  <c r="D19" i="2"/>
  <c r="D9" i="2"/>
  <c r="B19" i="2"/>
  <c r="B9" i="2"/>
  <c r="B21" i="1"/>
  <c r="B11" i="1"/>
  <c r="F11" i="1" l="1"/>
  <c r="F21" i="1"/>
  <c r="F20" i="2"/>
  <c r="F19" i="2"/>
  <c r="F18" i="2"/>
  <c r="F17" i="2"/>
  <c r="F16" i="2"/>
  <c r="F15" i="2"/>
  <c r="F14" i="2"/>
  <c r="F13" i="2"/>
  <c r="F12" i="2"/>
  <c r="F11" i="2"/>
  <c r="F10" i="2"/>
  <c r="F9" i="2"/>
  <c r="F8" i="2"/>
  <c r="C20" i="2"/>
  <c r="C19" i="2"/>
  <c r="C18" i="2"/>
  <c r="G18" i="2" s="1"/>
  <c r="C17" i="2"/>
  <c r="G17" i="2" s="1"/>
  <c r="C16" i="2"/>
  <c r="G16" i="2" s="1"/>
  <c r="C15" i="2"/>
  <c r="G15" i="2" s="1"/>
  <c r="C14" i="2"/>
  <c r="C13" i="2"/>
  <c r="C12" i="2"/>
  <c r="C11" i="2"/>
  <c r="C10" i="2"/>
  <c r="G10" i="2" s="1"/>
  <c r="C9" i="2"/>
  <c r="E20" i="2"/>
  <c r="E19" i="2"/>
  <c r="E18" i="2"/>
  <c r="E17" i="2"/>
  <c r="E16" i="2"/>
  <c r="E15" i="2"/>
  <c r="E14" i="2"/>
  <c r="E13" i="2"/>
  <c r="E12" i="2"/>
  <c r="E11" i="2"/>
  <c r="E10" i="2"/>
  <c r="E9" i="2"/>
  <c r="E8" i="2"/>
  <c r="C8" i="2"/>
  <c r="G11" i="2" l="1"/>
  <c r="G12" i="2"/>
  <c r="G20" i="2"/>
  <c r="G13" i="2"/>
  <c r="G14" i="2"/>
  <c r="G19" i="2"/>
  <c r="G9" i="2"/>
</calcChain>
</file>

<file path=xl/sharedStrings.xml><?xml version="1.0" encoding="utf-8"?>
<sst xmlns="http://schemas.openxmlformats.org/spreadsheetml/2006/main" count="630" uniqueCount="163">
  <si>
    <t>諸雑費</t>
  </si>
  <si>
    <t>注１  購入先に関する結果は11月の支出を集計したものである。</t>
  </si>
  <si>
    <t>注２  ここでは，保険の掛金，こづかい，贈与金及び口座自動引き落としによる支出など購入先を調査していないものは，「消費支出」から除いている。</t>
  </si>
  <si>
    <t>計</t>
  </si>
  <si>
    <r>
      <rPr>
        <sz val="6"/>
        <rFont val="Yu Gothic"/>
        <family val="3"/>
        <charset val="128"/>
        <scheme val="minor"/>
      </rPr>
      <t>通信販売
（ｲﾝﾀｰﾈｯﾄ）</t>
    </r>
  </si>
  <si>
    <r>
      <rPr>
        <sz val="6"/>
        <rFont val="Yu Gothic"/>
        <family val="3"/>
        <charset val="128"/>
        <scheme val="minor"/>
      </rPr>
      <t>通信販売
（その他）</t>
    </r>
  </si>
  <si>
    <t>一般小売店</t>
  </si>
  <si>
    <t>スーパー</t>
  </si>
  <si>
    <t>百貨店</t>
  </si>
  <si>
    <t>生協・購買</t>
  </si>
  <si>
    <t>その他</t>
  </si>
  <si>
    <t>ﾃﾞｨｽｶｳﾝﾄｽﾄｱ・ 量販専門店</t>
    <phoneticPr fontId="1"/>
  </si>
  <si>
    <t>ｺﾝﾋﾞﾆｴﾝｽ ｽﾄｱ</t>
    <phoneticPr fontId="1"/>
  </si>
  <si>
    <t>2014年</t>
  </si>
  <si>
    <t>2014年</t>
    <rPh sb="4" eb="5">
      <t>ネン</t>
    </rPh>
    <phoneticPr fontId="1"/>
  </si>
  <si>
    <t>2019年</t>
  </si>
  <si>
    <t>2019年</t>
    <rPh sb="4" eb="5">
      <t>ネン</t>
    </rPh>
    <phoneticPr fontId="1"/>
  </si>
  <si>
    <t>家具・家事用品</t>
    <rPh sb="0" eb="2">
      <t>カグ</t>
    </rPh>
    <rPh sb="3" eb="5">
      <t>カジ</t>
    </rPh>
    <rPh sb="5" eb="7">
      <t>ヨウヒン</t>
    </rPh>
    <phoneticPr fontId="1"/>
  </si>
  <si>
    <t>被服及び履物</t>
    <rPh sb="0" eb="2">
      <t>ヒフク</t>
    </rPh>
    <rPh sb="2" eb="3">
      <t>オヨ</t>
    </rPh>
    <rPh sb="4" eb="6">
      <t>ハキモノ</t>
    </rPh>
    <phoneticPr fontId="1"/>
  </si>
  <si>
    <t>消費支出</t>
    <phoneticPr fontId="1"/>
  </si>
  <si>
    <t>割合（％）</t>
    <phoneticPr fontId="1"/>
  </si>
  <si>
    <t>支出金額（円）</t>
    <phoneticPr fontId="1"/>
  </si>
  <si>
    <t>費　目</t>
    <rPh sb="0" eb="1">
      <t>ヒ</t>
    </rPh>
    <rPh sb="2" eb="3">
      <t>メ</t>
    </rPh>
    <phoneticPr fontId="1"/>
  </si>
  <si>
    <t>食料（外食除く）</t>
    <rPh sb="0" eb="2">
      <t>ショクリョウ</t>
    </rPh>
    <rPh sb="3" eb="5">
      <t>ガイショク</t>
    </rPh>
    <rPh sb="5" eb="6">
      <t>ノゾ</t>
    </rPh>
    <phoneticPr fontId="1"/>
  </si>
  <si>
    <t>項      目</t>
  </si>
  <si>
    <t>名目増減率上昇・低下幅</t>
  </si>
  <si>
    <t>実質増減率</t>
  </si>
  <si>
    <t>消費者物価指数</t>
  </si>
  <si>
    <t>実数</t>
  </si>
  <si>
    <t>構成比(％)</t>
  </si>
  <si>
    <t>実数(％)</t>
  </si>
  <si>
    <t>構成比(㌽)</t>
  </si>
  <si>
    <t>変化率(％)</t>
  </si>
  <si>
    <t>世帯主の平均年齢（歳）</t>
  </si>
  <si>
    <t>-</t>
  </si>
  <si>
    <t>平均世帯人員（人）</t>
  </si>
  <si>
    <t>消 費 支 出（円）</t>
  </si>
  <si>
    <t>食 料 ( 外 食 を除 く)</t>
  </si>
  <si>
    <t>外                食</t>
  </si>
  <si>
    <t>住                居</t>
  </si>
  <si>
    <t>光   熱   ・   水   道</t>
  </si>
  <si>
    <t>家 具 ・ 家 事 用 品</t>
  </si>
  <si>
    <t>被  服  及  び  履  物</t>
  </si>
  <si>
    <t>保    健    医    療</t>
  </si>
  <si>
    <t>交   通   ・   通   信</t>
  </si>
  <si>
    <t>教                育</t>
  </si>
  <si>
    <t>教    養    娯    楽</t>
  </si>
  <si>
    <t>交       際       費</t>
  </si>
  <si>
    <t>注１  世帯主の平均年齢及び平均世帯人員の名目増減率に記載の（ ）内は，2014年との差</t>
  </si>
  <si>
    <t>注２  各費目の増減率の実質化に用いた消費者物価指数は，「用語の解説」の「16 名目増減率，実質増減率」を参照のこと。</t>
  </si>
  <si>
    <t>そ の 他 の 消 費 支 出（ 交 際 費 を 除 く ）</t>
    <phoneticPr fontId="1"/>
  </si>
  <si>
    <t>-</t>
    <phoneticPr fontId="1"/>
  </si>
  <si>
    <t>ｺﾝﾋﾞﾆｴﾝｽ ｽﾄｱ</t>
  </si>
  <si>
    <t>平均</t>
  </si>
  <si>
    <t>30歳未満</t>
  </si>
  <si>
    <t>30歳代</t>
  </si>
  <si>
    <t>40歳代</t>
  </si>
  <si>
    <t>50歳代</t>
  </si>
  <si>
    <t>60歳代</t>
  </si>
  <si>
    <t>70歳代</t>
  </si>
  <si>
    <t>80歳以上</t>
  </si>
  <si>
    <r>
      <rPr>
        <sz val="6"/>
        <rFont val="Yu Gothic"/>
        <family val="3"/>
        <charset val="128"/>
        <scheme val="minor"/>
      </rPr>
      <t>ﾃﾞｨｽｶｳﾝﾄ
ｽﾄｱ・ 量販専門店</t>
    </r>
  </si>
  <si>
    <t>-</t>
    <phoneticPr fontId="1"/>
  </si>
  <si>
    <t>2019年全国家計構造調査　家計収支に関する結果</t>
  </si>
  <si>
    <t>第２６－０表　経済圏・15万以上市，世帯の種類(3区分)，世帯主の年齢階級(12区分)，購入形態(4区分)，収支項目分類（大分類）別1世帯当たり1か月間の支出－経済圏・15万以上市</t>
  </si>
  <si>
    <t>世帯主の年齢階級</t>
  </si>
  <si>
    <t>収支項目分類</t>
  </si>
  <si>
    <t>平均</t>
    <rPh sb="0" eb="2">
      <t>ヘイキン</t>
    </rPh>
    <phoneticPr fontId="1"/>
  </si>
  <si>
    <t>年間収入階級</t>
  </si>
  <si>
    <t>1世帯当たり1か月間の収入と支出</t>
  </si>
  <si>
    <t>食料（外食を除く）</t>
    <rPh sb="0" eb="2">
      <t>ショクリョウ</t>
    </rPh>
    <rPh sb="3" eb="5">
      <t>ガイショク</t>
    </rPh>
    <rPh sb="6" eb="7">
      <t>ノゾ</t>
    </rPh>
    <phoneticPr fontId="4"/>
  </si>
  <si>
    <t>その他の消費支出（交際費を除く）</t>
    <rPh sb="2" eb="3">
      <t>タ</t>
    </rPh>
    <rPh sb="4" eb="8">
      <t>ショウヒシシュツ</t>
    </rPh>
    <rPh sb="9" eb="12">
      <t>コウサイヒ</t>
    </rPh>
    <rPh sb="13" eb="14">
      <t>ノゾ</t>
    </rPh>
    <phoneticPr fontId="4"/>
  </si>
  <si>
    <t>全国</t>
    <rPh sb="0" eb="2">
      <t>ゼンコク</t>
    </rPh>
    <phoneticPr fontId="1"/>
  </si>
  <si>
    <t>和歌山市</t>
    <rPh sb="0" eb="4">
      <t>ワカヤマシ</t>
    </rPh>
    <phoneticPr fontId="1"/>
  </si>
  <si>
    <t>2014年</t>
    <phoneticPr fontId="1"/>
  </si>
  <si>
    <t>2019年</t>
    <phoneticPr fontId="1"/>
  </si>
  <si>
    <t>2014年</t>
    <rPh sb="4" eb="5">
      <t>ネン</t>
    </rPh>
    <phoneticPr fontId="1"/>
  </si>
  <si>
    <t>2019年</t>
    <rPh sb="4" eb="5">
      <t>ネン</t>
    </rPh>
    <phoneticPr fontId="1"/>
  </si>
  <si>
    <t>和歌山市</t>
    <rPh sb="0" eb="4">
      <t>ワカヤマシ</t>
    </rPh>
    <phoneticPr fontId="1"/>
  </si>
  <si>
    <r>
      <rPr>
        <sz val="8"/>
        <rFont val="Yu Gothic"/>
        <family val="3"/>
        <charset val="128"/>
        <scheme val="minor"/>
      </rPr>
      <t>そ の 他 の 消 費 支 出
（ 交 際 費 を 除 く ）</t>
    </r>
  </si>
  <si>
    <t>和歌山市</t>
    <phoneticPr fontId="1"/>
  </si>
  <si>
    <t>全　　国</t>
    <rPh sb="0" eb="1">
      <t>ゼン</t>
    </rPh>
    <rPh sb="3" eb="4">
      <t>クニ</t>
    </rPh>
    <phoneticPr fontId="1"/>
  </si>
  <si>
    <t>消費支出</t>
  </si>
  <si>
    <t>消費支出</t>
    <phoneticPr fontId="1"/>
  </si>
  <si>
    <t>食料</t>
    <phoneticPr fontId="1"/>
  </si>
  <si>
    <t>外食</t>
    <phoneticPr fontId="1"/>
  </si>
  <si>
    <t>住居</t>
    <phoneticPr fontId="1"/>
  </si>
  <si>
    <t>光熱・水道</t>
    <phoneticPr fontId="1"/>
  </si>
  <si>
    <t>家具・家事用品</t>
    <phoneticPr fontId="1"/>
  </si>
  <si>
    <t>被服及び履物</t>
    <phoneticPr fontId="1"/>
  </si>
  <si>
    <t>保健医療</t>
    <phoneticPr fontId="1"/>
  </si>
  <si>
    <t>交通・通信</t>
    <phoneticPr fontId="1"/>
  </si>
  <si>
    <t>教育</t>
    <phoneticPr fontId="1"/>
  </si>
  <si>
    <t>教養娯楽</t>
    <phoneticPr fontId="1"/>
  </si>
  <si>
    <t>その他の消費支出</t>
    <phoneticPr fontId="1"/>
  </si>
  <si>
    <t>交際費</t>
    <phoneticPr fontId="1"/>
  </si>
  <si>
    <t>非消費支出</t>
    <phoneticPr fontId="1"/>
  </si>
  <si>
    <t>仕送り金</t>
    <phoneticPr fontId="1"/>
  </si>
  <si>
    <t>こづかい（使途不明）</t>
    <phoneticPr fontId="1"/>
  </si>
  <si>
    <t>諸雑費</t>
    <phoneticPr fontId="1"/>
  </si>
  <si>
    <t>食料</t>
    <phoneticPr fontId="4"/>
  </si>
  <si>
    <t>平均</t>
    <phoneticPr fontId="1"/>
  </si>
  <si>
    <t>和歌山市</t>
    <rPh sb="0" eb="4">
      <t>ワカヤマシ</t>
    </rPh>
    <phoneticPr fontId="1"/>
  </si>
  <si>
    <t>全　国</t>
    <rPh sb="0" eb="1">
      <t>ゼン</t>
    </rPh>
    <rPh sb="2" eb="3">
      <t>クニ</t>
    </rPh>
    <phoneticPr fontId="1"/>
  </si>
  <si>
    <t>実収入</t>
    <phoneticPr fontId="1"/>
  </si>
  <si>
    <t>構成比(%)</t>
    <rPh sb="0" eb="3">
      <t>コウセイヒ</t>
    </rPh>
    <phoneticPr fontId="1"/>
  </si>
  <si>
    <t>-</t>
    <phoneticPr fontId="1"/>
  </si>
  <si>
    <t>　勤め先収入</t>
    <phoneticPr fontId="1"/>
  </si>
  <si>
    <t>　その他</t>
    <rPh sb="3" eb="4">
      <t>タ</t>
    </rPh>
    <phoneticPr fontId="1"/>
  </si>
  <si>
    <t>　食料</t>
    <phoneticPr fontId="1"/>
  </si>
  <si>
    <t>　外食</t>
    <phoneticPr fontId="1"/>
  </si>
  <si>
    <t>　住居</t>
    <phoneticPr fontId="1"/>
  </si>
  <si>
    <t>　光熱・水道</t>
    <phoneticPr fontId="1"/>
  </si>
  <si>
    <t>　家具・家事用品</t>
    <phoneticPr fontId="1"/>
  </si>
  <si>
    <t>　被服及び履物</t>
    <phoneticPr fontId="1"/>
  </si>
  <si>
    <t>　保健医療</t>
    <phoneticPr fontId="1"/>
  </si>
  <si>
    <t>　交通・通信</t>
    <phoneticPr fontId="1"/>
  </si>
  <si>
    <t>　教育</t>
    <phoneticPr fontId="1"/>
  </si>
  <si>
    <t>　教養娯楽</t>
    <phoneticPr fontId="1"/>
  </si>
  <si>
    <t>　その他の消費支出</t>
    <phoneticPr fontId="1"/>
  </si>
  <si>
    <t>　交際費</t>
    <phoneticPr fontId="1"/>
  </si>
  <si>
    <t>　黒字</t>
    <rPh sb="1" eb="3">
      <t>クロジ</t>
    </rPh>
    <phoneticPr fontId="1"/>
  </si>
  <si>
    <t>可処分所得</t>
  </si>
  <si>
    <t>出典：「全国家計構造調査」（総務省）</t>
    <rPh sb="0" eb="2">
      <t>シュッテン</t>
    </rPh>
    <rPh sb="4" eb="12">
      <t>ゼンコクカケイコウゾウチョウサ</t>
    </rPh>
    <rPh sb="14" eb="17">
      <t>ソウムショウ</t>
    </rPh>
    <phoneticPr fontId="1"/>
  </si>
  <si>
    <t>実数</t>
    <rPh sb="0" eb="2">
      <t>ジッスウ</t>
    </rPh>
    <phoneticPr fontId="1"/>
  </si>
  <si>
    <t>構成比（％）</t>
    <rPh sb="0" eb="3">
      <t>コウセイヒ</t>
    </rPh>
    <phoneticPr fontId="1"/>
  </si>
  <si>
    <t>(人)</t>
  </si>
  <si>
    <t>(歳)</t>
  </si>
  <si>
    <t>(円)</t>
  </si>
  <si>
    <t>世帯主の年齢（平均）</t>
    <rPh sb="7" eb="9">
      <t>ヘイキン</t>
    </rPh>
    <phoneticPr fontId="1"/>
  </si>
  <si>
    <t>有業人員（平均）</t>
    <rPh sb="5" eb="7">
      <t>ヘイキン</t>
    </rPh>
    <phoneticPr fontId="1"/>
  </si>
  <si>
    <t>65歳以上人員（平均）</t>
    <rPh sb="8" eb="10">
      <t>ヘイキン</t>
    </rPh>
    <phoneticPr fontId="1"/>
  </si>
  <si>
    <t>18歳未満人員（平均）</t>
    <rPh sb="8" eb="10">
      <t>ヘイキン</t>
    </rPh>
    <phoneticPr fontId="1"/>
  </si>
  <si>
    <t>世帯人員（平均）</t>
    <rPh sb="5" eb="7">
      <t>ヘイキン</t>
    </rPh>
    <phoneticPr fontId="1"/>
  </si>
  <si>
    <t>世帯数分布（総数）</t>
    <rPh sb="6" eb="8">
      <t>ソウスウ</t>
    </rPh>
    <phoneticPr fontId="1"/>
  </si>
  <si>
    <t>構成比（％）</t>
    <rPh sb="0" eb="3">
      <t>コウセイヒ</t>
    </rPh>
    <phoneticPr fontId="1"/>
  </si>
  <si>
    <t>通信販売（ｲﾝﾀｰﾈｯﾄ）</t>
    <phoneticPr fontId="1"/>
  </si>
  <si>
    <t>通信販売（その他）</t>
    <phoneticPr fontId="1"/>
  </si>
  <si>
    <t>-</t>
    <phoneticPr fontId="1"/>
  </si>
  <si>
    <t>実数(円)</t>
    <rPh sb="0" eb="2">
      <t>ジッスウ</t>
    </rPh>
    <rPh sb="3" eb="4">
      <t>エン</t>
    </rPh>
    <phoneticPr fontId="1"/>
  </si>
  <si>
    <t>実数（円）</t>
    <rPh sb="0" eb="2">
      <t>ジッスウ</t>
    </rPh>
    <rPh sb="3" eb="4">
      <t>エン</t>
    </rPh>
    <phoneticPr fontId="1"/>
  </si>
  <si>
    <t>800～
1250万円</t>
    <phoneticPr fontId="1"/>
  </si>
  <si>
    <t>500～
800万円</t>
    <phoneticPr fontId="1"/>
  </si>
  <si>
    <t>300～
500万円</t>
    <phoneticPr fontId="1"/>
  </si>
  <si>
    <t>300万円
未満</t>
    <rPh sb="3" eb="5">
      <t>マンエン</t>
    </rPh>
    <phoneticPr fontId="1"/>
  </si>
  <si>
    <t>1250万円
以上</t>
    <rPh sb="7" eb="9">
      <t>イジョウ</t>
    </rPh>
    <phoneticPr fontId="1"/>
  </si>
  <si>
    <t>30～39歳</t>
    <rPh sb="5" eb="6">
      <t>サイ</t>
    </rPh>
    <phoneticPr fontId="1"/>
  </si>
  <si>
    <t>40～49歳</t>
    <rPh sb="5" eb="6">
      <t>サイ</t>
    </rPh>
    <phoneticPr fontId="1"/>
  </si>
  <si>
    <t>50～59歳</t>
    <rPh sb="5" eb="6">
      <t>サイ</t>
    </rPh>
    <phoneticPr fontId="1"/>
  </si>
  <si>
    <t>60～69歳</t>
    <rPh sb="5" eb="6">
      <t>サイ</t>
    </rPh>
    <phoneticPr fontId="1"/>
  </si>
  <si>
    <t>70～79歳</t>
    <rPh sb="5" eb="6">
      <t>サイ</t>
    </rPh>
    <phoneticPr fontId="1"/>
  </si>
  <si>
    <t>80歳～</t>
    <rPh sb="2" eb="3">
      <t>サイ</t>
    </rPh>
    <phoneticPr fontId="1"/>
  </si>
  <si>
    <t>●２０１９年全国家計構造調査の主な結果</t>
    <rPh sb="5" eb="6">
      <t>ネン</t>
    </rPh>
    <rPh sb="6" eb="8">
      <t>ゼンコク</t>
    </rPh>
    <rPh sb="8" eb="14">
      <t>カケイコウゾウチョウサ</t>
    </rPh>
    <rPh sb="15" eb="16">
      <t>オモ</t>
    </rPh>
    <rPh sb="17" eb="19">
      <t>ケッカ</t>
    </rPh>
    <phoneticPr fontId="1"/>
  </si>
  <si>
    <t>表１ー２　費目別消費支出及び割合（二人以上の世帯）</t>
    <rPh sb="0" eb="1">
      <t>ヒョウ</t>
    </rPh>
    <rPh sb="12" eb="13">
      <t>オヨ</t>
    </rPh>
    <rPh sb="14" eb="16">
      <t>ワリアイ</t>
    </rPh>
    <phoneticPr fontId="1"/>
  </si>
  <si>
    <t>表１ー１　費目別消費支出及び割合（総世帯）</t>
    <rPh sb="0" eb="1">
      <t>ヒョウ</t>
    </rPh>
    <rPh sb="12" eb="13">
      <t>オヨ</t>
    </rPh>
    <rPh sb="14" eb="16">
      <t>ワリアイ</t>
    </rPh>
    <phoneticPr fontId="1"/>
  </si>
  <si>
    <t>表２ー１　勤労者世帯の実収入及び消費支出（総世帯）</t>
    <rPh sb="0" eb="1">
      <t>ヒョウ</t>
    </rPh>
    <rPh sb="5" eb="8">
      <t>キンロウシャ</t>
    </rPh>
    <rPh sb="8" eb="10">
      <t>セタイ</t>
    </rPh>
    <rPh sb="11" eb="14">
      <t>ジツシュウニュウ</t>
    </rPh>
    <rPh sb="14" eb="15">
      <t>オヨ</t>
    </rPh>
    <rPh sb="16" eb="20">
      <t>ショウヒシシュツ</t>
    </rPh>
    <rPh sb="21" eb="22">
      <t>ソウ</t>
    </rPh>
    <rPh sb="22" eb="24">
      <t>セタイ</t>
    </rPh>
    <phoneticPr fontId="1"/>
  </si>
  <si>
    <t>表２－２　実収入及び消費支出（二人以上の世帯）</t>
    <rPh sb="0" eb="1">
      <t>ヒョウ</t>
    </rPh>
    <rPh sb="5" eb="8">
      <t>ジツシュウニュウ</t>
    </rPh>
    <rPh sb="8" eb="9">
      <t>オヨ</t>
    </rPh>
    <rPh sb="10" eb="14">
      <t>ショウヒシシュツ</t>
    </rPh>
    <phoneticPr fontId="1"/>
  </si>
  <si>
    <t>表３　世帯主の年齢階級別消費支出の費目構成</t>
    <rPh sb="0" eb="1">
      <t>ヒョウ</t>
    </rPh>
    <phoneticPr fontId="1"/>
  </si>
  <si>
    <t>表４　年間収入五分位階級別消費支出</t>
    <rPh sb="0" eb="1">
      <t>ヒョウ</t>
    </rPh>
    <rPh sb="7" eb="8">
      <t>ゴ</t>
    </rPh>
    <phoneticPr fontId="1"/>
  </si>
  <si>
    <t>表５　 購入先、費目別消費支出及び支出割合（総世帯）</t>
    <rPh sb="0" eb="1">
      <t>ヒョウ</t>
    </rPh>
    <phoneticPr fontId="1"/>
  </si>
  <si>
    <t>表６　購入先、世帯主の年齢階級別消費支出及び支出割合（総世帯）</t>
    <rPh sb="0" eb="1">
      <t>ヒョウ</t>
    </rPh>
    <phoneticPr fontId="1"/>
  </si>
  <si>
    <t>消費者
物価指数</t>
    <phoneticPr fontId="1"/>
  </si>
  <si>
    <t>(-1.7)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</si>
</sst>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_);\(0.0\)"/>
    <numFmt numFmtId="178" formatCode="#,##0_ "/>
    <numFmt numFmtId="179" formatCode="0.0%"/>
    <numFmt numFmtId="180" formatCode="#,##0.0_ "/>
    <numFmt numFmtId="181" formatCode="#,##0.00_ "/>
    <numFmt numFmtId="182" formatCode="0.00_);\(\-0.00\)"/>
  </numFmts>
  <fonts count="19">
    <font>
      <sz val="11"/>
      <color theme="1"/>
      <name val="Yu Gothic"/>
      <family val="2"/>
      <scheme val="minor"/>
    </font>
    <font>
      <sz val="6"/>
      <name val="Yu Gothic"/>
      <family val="3"/>
      <charset val="128"/>
      <scheme val="minor"/>
    </font>
    <font>
      <sz val="6"/>
      <color theme="1"/>
      <name val="Yu Gothic"/>
      <family val="3"/>
      <charset val="128"/>
      <scheme val="minor"/>
    </font>
    <font>
      <sz val="11"/>
      <color theme="1"/>
      <name val="ＭＳ Ｐゴシック"/>
      <family val="2"/>
      <charset val="128"/>
    </font>
    <font>
      <sz val="6"/>
      <name val="ＭＳ Ｐゴシック"/>
      <family val="2"/>
      <charset val="128"/>
    </font>
    <font>
      <sz val="8"/>
      <name val="Yu Gothic"/>
      <family val="3"/>
      <charset val="128"/>
      <scheme val="minor"/>
    </font>
    <font>
      <sz val="8"/>
      <color rgb="FF000000"/>
      <name val="Yu Gothic"/>
      <family val="3"/>
      <charset val="128"/>
      <scheme val="minor"/>
    </font>
    <font>
      <sz val="7"/>
      <name val="Yu Gothic"/>
      <family val="3"/>
      <charset val="128"/>
      <scheme val="minor"/>
    </font>
    <font>
      <sz val="7"/>
      <color theme="1"/>
      <name val="Yu Gothic"/>
      <family val="3"/>
      <charset val="128"/>
      <scheme val="minor"/>
    </font>
    <font>
      <sz val="8"/>
      <color theme="1"/>
      <name val="Yu Gothic"/>
      <family val="3"/>
      <charset val="128"/>
      <scheme val="minor"/>
    </font>
    <font>
      <sz val="7"/>
      <color theme="0"/>
      <name val="Yu Gothic"/>
      <family val="3"/>
      <charset val="128"/>
      <scheme val="minor"/>
    </font>
    <font>
      <sz val="11"/>
      <color theme="0"/>
      <name val="Yu Gothic"/>
      <family val="3"/>
      <charset val="128"/>
      <scheme val="minor"/>
    </font>
    <font>
      <sz val="9"/>
      <name val="Yu Gothic"/>
      <family val="3"/>
      <charset val="128"/>
      <scheme val="minor"/>
    </font>
    <font>
      <sz val="10"/>
      <name val="Yu Gothic"/>
      <family val="3"/>
      <charset val="128"/>
      <scheme val="minor"/>
    </font>
    <font>
      <sz val="10"/>
      <color theme="1"/>
      <name val="Yu Gothic"/>
      <family val="3"/>
      <charset val="128"/>
      <scheme val="minor"/>
    </font>
    <font>
      <sz val="11"/>
      <color theme="1"/>
      <name val="Yu Gothic"/>
      <family val="3"/>
      <charset val="128"/>
      <scheme val="minor"/>
    </font>
    <font>
      <sz val="14"/>
      <color theme="1"/>
      <name val="Yu Gothic"/>
      <family val="2"/>
      <scheme val="minor"/>
    </font>
    <font>
      <sz val="14"/>
      <color theme="1"/>
      <name val="Yu Gothic"/>
      <family val="3"/>
      <charset val="128"/>
      <scheme val="minor"/>
    </font>
    <font>
      <sz val="12"/>
      <name val="Yu Gothic"/>
      <family val="3"/>
      <charset val="128"/>
      <scheme val="minor"/>
    </font>
  </fonts>
  <fills count="2">
    <fill>
      <patternFill patternType="none"/>
    </fill>
    <fill>
      <patternFill patternType="gray125"/>
    </fill>
  </fills>
  <borders count="3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s>
  <cellStyleXfs count="3">
    <xf numFmtId="0" fontId="0" fillId="0" borderId="0"/>
    <xf numFmtId="0" fontId="3" fillId="0" borderId="0">
      <alignment vertical="center"/>
    </xf>
    <xf numFmtId="9" fontId="3" fillId="0" borderId="0" applyFont="0" applyFill="0" applyBorder="0" applyAlignment="0" applyProtection="0">
      <alignment vertical="center"/>
    </xf>
  </cellStyleXfs>
  <cellXfs count="244">
    <xf numFmtId="0" fontId="0" fillId="0" borderId="0" xfId="0"/>
    <xf numFmtId="0" fontId="0" fillId="0" borderId="0" xfId="0" applyFill="1" applyBorder="1" applyAlignment="1">
      <alignment horizontal="left" vertical="top"/>
    </xf>
    <xf numFmtId="0" fontId="0" fillId="0" borderId="0" xfId="0" applyAlignment="1">
      <alignment horizontal="left"/>
    </xf>
    <xf numFmtId="0" fontId="1" fillId="0" borderId="6" xfId="0" applyFont="1" applyFill="1" applyBorder="1" applyAlignment="1">
      <alignment horizontal="center" vertical="top" wrapText="1"/>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xf numFmtId="0" fontId="2" fillId="0" borderId="6"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0" xfId="0" applyFont="1" applyFill="1" applyBorder="1" applyAlignment="1">
      <alignment horizontal="left" vertical="center"/>
    </xf>
    <xf numFmtId="0" fontId="2" fillId="0" borderId="0" xfId="0" applyFont="1" applyAlignment="1">
      <alignment vertical="center"/>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0" fontId="5" fillId="0" borderId="10" xfId="0" applyFont="1" applyFill="1" applyBorder="1" applyAlignment="1">
      <alignment horizontal="right" vertical="center" wrapText="1"/>
    </xf>
    <xf numFmtId="2" fontId="6" fillId="0" borderId="7" xfId="0" applyNumberFormat="1"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11" xfId="0" applyFont="1" applyFill="1" applyBorder="1" applyAlignment="1">
      <alignment horizontal="right" vertical="center" wrapText="1"/>
    </xf>
    <xf numFmtId="3" fontId="6" fillId="0" borderId="1" xfId="0" applyNumberFormat="1" applyFont="1" applyFill="1" applyBorder="1" applyAlignment="1">
      <alignment vertical="center" wrapText="1"/>
    </xf>
    <xf numFmtId="176" fontId="6" fillId="0" borderId="1" xfId="0" applyNumberFormat="1" applyFont="1" applyFill="1" applyBorder="1" applyAlignment="1">
      <alignment vertical="center" wrapText="1"/>
    </xf>
    <xf numFmtId="176" fontId="6" fillId="0" borderId="10" xfId="0" applyNumberFormat="1" applyFont="1" applyFill="1" applyBorder="1" applyAlignment="1">
      <alignment vertical="center" wrapText="1"/>
    </xf>
    <xf numFmtId="3" fontId="6" fillId="0" borderId="12" xfId="0" applyNumberFormat="1" applyFont="1" applyFill="1" applyBorder="1" applyAlignment="1">
      <alignment vertical="center" wrapText="1"/>
    </xf>
    <xf numFmtId="176" fontId="6" fillId="0" borderId="12" xfId="0" applyNumberFormat="1" applyFont="1" applyFill="1" applyBorder="1" applyAlignment="1">
      <alignment vertical="center" wrapText="1"/>
    </xf>
    <xf numFmtId="176" fontId="6" fillId="0" borderId="13" xfId="0" applyNumberFormat="1" applyFont="1" applyFill="1" applyBorder="1" applyAlignment="1">
      <alignment vertical="center" wrapText="1"/>
    </xf>
    <xf numFmtId="3" fontId="6" fillId="0" borderId="7" xfId="0" applyNumberFormat="1" applyFont="1" applyFill="1" applyBorder="1" applyAlignment="1">
      <alignment vertical="center" wrapText="1"/>
    </xf>
    <xf numFmtId="176" fontId="6" fillId="0" borderId="7" xfId="0" applyNumberFormat="1" applyFont="1" applyFill="1" applyBorder="1" applyAlignment="1">
      <alignment vertical="center" wrapText="1"/>
    </xf>
    <xf numFmtId="176" fontId="6" fillId="0" borderId="11"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5" fillId="0" borderId="2" xfId="0" applyFont="1" applyFill="1" applyBorder="1" applyAlignment="1">
      <alignment vertical="center" wrapText="1"/>
    </xf>
    <xf numFmtId="0" fontId="9" fillId="0" borderId="0" xfId="0" applyFont="1"/>
    <xf numFmtId="0" fontId="5" fillId="0" borderId="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16" xfId="0" applyFont="1" applyFill="1" applyBorder="1" applyAlignment="1">
      <alignment vertical="center" wrapText="1"/>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1" fillId="0" borderId="0" xfId="0" applyFont="1"/>
    <xf numFmtId="0" fontId="7" fillId="0" borderId="0" xfId="0" applyFont="1" applyFill="1" applyBorder="1" applyAlignment="1">
      <alignment horizontal="left"/>
    </xf>
    <xf numFmtId="3" fontId="6" fillId="0" borderId="1" xfId="0" applyNumberFormat="1" applyFont="1" applyFill="1" applyBorder="1" applyAlignment="1">
      <alignment horizontal="right" vertical="center" wrapText="1"/>
    </xf>
    <xf numFmtId="176" fontId="6" fillId="0" borderId="10" xfId="0" applyNumberFormat="1" applyFont="1" applyFill="1" applyBorder="1" applyAlignment="1">
      <alignment horizontal="right" vertical="center" wrapText="1"/>
    </xf>
    <xf numFmtId="0" fontId="5" fillId="0" borderId="16" xfId="0" applyFont="1" applyFill="1" applyBorder="1" applyAlignment="1">
      <alignment horizontal="left" vertical="center" wrapText="1"/>
    </xf>
    <xf numFmtId="3" fontId="6" fillId="0" borderId="12" xfId="0" applyNumberFormat="1" applyFont="1" applyFill="1" applyBorder="1" applyAlignment="1">
      <alignment horizontal="right" vertical="center" wrapText="1"/>
    </xf>
    <xf numFmtId="176" fontId="6" fillId="0" borderId="12" xfId="0" applyNumberFormat="1" applyFont="1" applyFill="1" applyBorder="1" applyAlignment="1">
      <alignment horizontal="right" vertical="center" wrapText="1"/>
    </xf>
    <xf numFmtId="176" fontId="6" fillId="0" borderId="13" xfId="0" applyNumberFormat="1" applyFont="1" applyFill="1" applyBorder="1" applyAlignment="1">
      <alignment horizontal="right" vertical="center" wrapText="1"/>
    </xf>
    <xf numFmtId="0" fontId="9" fillId="0" borderId="16" xfId="0" applyFont="1" applyFill="1" applyBorder="1" applyAlignment="1">
      <alignment horizontal="left" vertical="center" wrapText="1"/>
    </xf>
    <xf numFmtId="3" fontId="6" fillId="0" borderId="7" xfId="0" applyNumberFormat="1" applyFont="1" applyFill="1" applyBorder="1" applyAlignment="1">
      <alignment horizontal="right" vertical="center" wrapText="1"/>
    </xf>
    <xf numFmtId="176" fontId="6" fillId="0" borderId="7" xfId="0" applyNumberFormat="1" applyFont="1" applyFill="1" applyBorder="1" applyAlignment="1">
      <alignment horizontal="right" vertical="center" wrapText="1"/>
    </xf>
    <xf numFmtId="176" fontId="6" fillId="0" borderId="11" xfId="0" applyNumberFormat="1" applyFont="1" applyFill="1" applyBorder="1" applyAlignment="1">
      <alignment horizontal="right" vertical="center" wrapText="1"/>
    </xf>
    <xf numFmtId="0" fontId="13" fillId="0" borderId="0" xfId="0" applyFont="1" applyFill="1" applyBorder="1" applyAlignment="1">
      <alignment horizontal="centerContinuous" vertical="top"/>
    </xf>
    <xf numFmtId="0" fontId="0" fillId="0" borderId="0" xfId="0" applyFill="1" applyBorder="1" applyAlignment="1">
      <alignment horizontal="left" vertical="center"/>
    </xf>
    <xf numFmtId="0" fontId="0" fillId="0" borderId="0" xfId="0" applyAlignment="1">
      <alignment vertical="center"/>
    </xf>
    <xf numFmtId="0" fontId="12" fillId="0" borderId="0" xfId="0" applyFont="1" applyFill="1" applyBorder="1" applyAlignment="1">
      <alignment horizontal="centerContinuous" vertical="center"/>
    </xf>
    <xf numFmtId="0" fontId="8" fillId="0" borderId="0" xfId="0" applyFont="1" applyFill="1" applyBorder="1" applyAlignment="1">
      <alignment horizontal="centerContinuous" vertical="center"/>
    </xf>
    <xf numFmtId="0" fontId="2" fillId="0" borderId="0" xfId="0" applyFont="1" applyFill="1" applyBorder="1" applyAlignment="1">
      <alignment horizontal="centerContinuous" vertical="top"/>
    </xf>
    <xf numFmtId="0" fontId="2" fillId="0" borderId="0" xfId="0" applyFont="1" applyAlignment="1">
      <alignment horizontal="centerContinuous"/>
    </xf>
    <xf numFmtId="0" fontId="1" fillId="0" borderId="0" xfId="0" applyFont="1" applyFill="1" applyBorder="1" applyAlignment="1">
      <alignment horizontal="centerContinuous" vertical="top"/>
    </xf>
    <xf numFmtId="0" fontId="13" fillId="0" borderId="0" xfId="0" applyFont="1" applyFill="1" applyBorder="1" applyAlignment="1">
      <alignment horizontal="centerContinuous" vertical="center"/>
    </xf>
    <xf numFmtId="0" fontId="1"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Alignment="1"/>
    <xf numFmtId="0" fontId="9" fillId="0" borderId="0" xfId="0" applyFont="1" applyFill="1" applyBorder="1" applyAlignment="1">
      <alignment horizontal="left" vertical="top"/>
    </xf>
    <xf numFmtId="0" fontId="5" fillId="0" borderId="1" xfId="0" applyFont="1" applyFill="1" applyBorder="1" applyAlignment="1">
      <alignment horizontal="left" vertical="top" wrapText="1"/>
    </xf>
    <xf numFmtId="178" fontId="6" fillId="0" borderId="10"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0" fontId="9" fillId="0" borderId="12" xfId="0" applyFont="1" applyFill="1" applyBorder="1" applyAlignment="1">
      <alignment horizontal="left" vertical="top" wrapText="1"/>
    </xf>
    <xf numFmtId="178" fontId="9" fillId="0" borderId="13" xfId="0" applyNumberFormat="1" applyFont="1" applyFill="1" applyBorder="1" applyAlignment="1">
      <alignment vertical="center" wrapText="1"/>
    </xf>
    <xf numFmtId="178" fontId="9" fillId="0" borderId="12" xfId="0" applyNumberFormat="1" applyFont="1" applyFill="1" applyBorder="1" applyAlignment="1">
      <alignment vertical="center" wrapText="1"/>
    </xf>
    <xf numFmtId="178" fontId="6" fillId="0" borderId="13" xfId="0" applyNumberFormat="1" applyFont="1" applyFill="1" applyBorder="1" applyAlignment="1">
      <alignment vertical="center" wrapText="1"/>
    </xf>
    <xf numFmtId="178" fontId="6" fillId="0" borderId="12" xfId="0" applyNumberFormat="1" applyFont="1" applyFill="1" applyBorder="1" applyAlignment="1">
      <alignment vertical="center" wrapText="1"/>
    </xf>
    <xf numFmtId="0" fontId="9" fillId="0" borderId="7" xfId="0" applyFont="1" applyFill="1" applyBorder="1" applyAlignment="1">
      <alignment horizontal="left" vertical="top" wrapText="1"/>
    </xf>
    <xf numFmtId="178" fontId="6" fillId="0" borderId="11"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9" fillId="0" borderId="13" xfId="0" applyNumberFormat="1" applyFont="1" applyFill="1" applyBorder="1" applyAlignment="1">
      <alignment horizontal="right" vertical="center" wrapText="1"/>
    </xf>
    <xf numFmtId="178" fontId="6" fillId="0" borderId="13" xfId="0" applyNumberFormat="1" applyFont="1" applyFill="1" applyBorder="1" applyAlignment="1">
      <alignment horizontal="right" vertical="center" wrapText="1"/>
    </xf>
    <xf numFmtId="176" fontId="9" fillId="0" borderId="13" xfId="0" applyNumberFormat="1" applyFont="1" applyFill="1" applyBorder="1" applyAlignment="1">
      <alignment vertical="center" wrapText="1"/>
    </xf>
    <xf numFmtId="176" fontId="9" fillId="0" borderId="12" xfId="0" applyNumberFormat="1" applyFont="1" applyFill="1" applyBorder="1" applyAlignment="1">
      <alignment vertical="center" wrapText="1"/>
    </xf>
    <xf numFmtId="176" fontId="9" fillId="0" borderId="13" xfId="0" applyNumberFormat="1" applyFont="1" applyFill="1" applyBorder="1" applyAlignment="1">
      <alignment horizontal="right" vertical="center" wrapText="1"/>
    </xf>
    <xf numFmtId="0" fontId="13" fillId="0" borderId="0" xfId="0" applyFont="1" applyFill="1" applyBorder="1" applyAlignment="1">
      <alignment horizontal="left" vertical="top"/>
    </xf>
    <xf numFmtId="0" fontId="5" fillId="0" borderId="10" xfId="0" applyFont="1" applyFill="1" applyBorder="1" applyAlignment="1">
      <alignment horizontal="center" vertical="center" wrapText="1"/>
    </xf>
    <xf numFmtId="3" fontId="6" fillId="0" borderId="10" xfId="0" applyNumberFormat="1" applyFont="1" applyFill="1" applyBorder="1" applyAlignment="1">
      <alignment horizontal="right" vertical="center" wrapText="1"/>
    </xf>
    <xf numFmtId="0" fontId="5" fillId="0" borderId="13" xfId="0" applyFont="1" applyFill="1" applyBorder="1" applyAlignment="1">
      <alignment horizontal="center" vertical="center" wrapText="1"/>
    </xf>
    <xf numFmtId="3" fontId="6" fillId="0" borderId="13" xfId="0" applyNumberFormat="1" applyFont="1" applyFill="1" applyBorder="1" applyAlignment="1">
      <alignment horizontal="right" vertical="center" wrapText="1"/>
    </xf>
    <xf numFmtId="1" fontId="6" fillId="0" borderId="13"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3" fontId="6" fillId="0" borderId="11" xfId="0" applyNumberFormat="1" applyFont="1" applyFill="1" applyBorder="1" applyAlignment="1">
      <alignment horizontal="right" vertical="center" wrapText="1"/>
    </xf>
    <xf numFmtId="0" fontId="1" fillId="0" borderId="0"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14" fillId="0" borderId="0" xfId="0" applyFont="1" applyFill="1" applyBorder="1" applyAlignment="1">
      <alignment horizontal="left" vertical="center"/>
    </xf>
    <xf numFmtId="0" fontId="14" fillId="0" borderId="0" xfId="0" applyFont="1" applyAlignment="1">
      <alignment vertical="center"/>
    </xf>
    <xf numFmtId="0" fontId="9" fillId="0" borderId="0" xfId="0" applyFont="1" applyFill="1" applyBorder="1"/>
    <xf numFmtId="49" fontId="9" fillId="0" borderId="0" xfId="0" applyNumberFormat="1" applyFont="1" applyFill="1" applyBorder="1" applyAlignment="1">
      <alignment horizontal="left" vertical="top"/>
    </xf>
    <xf numFmtId="178" fontId="9" fillId="0" borderId="0" xfId="0" applyNumberFormat="1" applyFont="1" applyFill="1" applyBorder="1" applyAlignment="1">
      <alignment horizontal="right"/>
    </xf>
    <xf numFmtId="178" fontId="9" fillId="0" borderId="0" xfId="0" applyNumberFormat="1" applyFont="1" applyFill="1" applyBorder="1"/>
    <xf numFmtId="180" fontId="9" fillId="0" borderId="0" xfId="0" applyNumberFormat="1" applyFont="1" applyFill="1" applyBorder="1" applyAlignment="1">
      <alignment horizontal="right"/>
    </xf>
    <xf numFmtId="0" fontId="13" fillId="0" borderId="4" xfId="0" applyFont="1" applyFill="1" applyBorder="1" applyAlignment="1">
      <alignment horizontal="centerContinuous" vertical="top"/>
    </xf>
    <xf numFmtId="0" fontId="10" fillId="0" borderId="4" xfId="0" applyFont="1" applyFill="1" applyBorder="1" applyAlignment="1">
      <alignment horizontal="centerContinuous" vertical="top"/>
    </xf>
    <xf numFmtId="0" fontId="2" fillId="0" borderId="4" xfId="0" applyFont="1" applyFill="1" applyBorder="1" applyAlignment="1">
      <alignment horizontal="centerContinuous" vertical="top"/>
    </xf>
    <xf numFmtId="0" fontId="13" fillId="0" borderId="4" xfId="0" applyFont="1" applyFill="1" applyBorder="1" applyAlignment="1">
      <alignment horizontal="centerContinuous" vertical="center"/>
    </xf>
    <xf numFmtId="0" fontId="14" fillId="0" borderId="4" xfId="0" applyFont="1" applyFill="1" applyBorder="1" applyAlignment="1">
      <alignment horizontal="centerContinuous" vertical="center"/>
    </xf>
    <xf numFmtId="0" fontId="1" fillId="0" borderId="16" xfId="0" applyFont="1" applyFill="1" applyBorder="1" applyAlignment="1">
      <alignment vertical="center" wrapText="1"/>
    </xf>
    <xf numFmtId="0" fontId="9" fillId="0" borderId="15" xfId="0" applyFont="1" applyFill="1" applyBorder="1" applyAlignment="1">
      <alignment horizontal="center"/>
    </xf>
    <xf numFmtId="178" fontId="9" fillId="0" borderId="18" xfId="0" applyNumberFormat="1" applyFont="1" applyFill="1" applyBorder="1" applyAlignment="1">
      <alignment horizontal="right"/>
    </xf>
    <xf numFmtId="180" fontId="9" fillId="0" borderId="14" xfId="0" applyNumberFormat="1" applyFont="1" applyFill="1" applyBorder="1" applyAlignment="1">
      <alignment horizontal="right"/>
    </xf>
    <xf numFmtId="178" fontId="9" fillId="0" borderId="14" xfId="0" applyNumberFormat="1" applyFont="1" applyFill="1" applyBorder="1" applyAlignment="1">
      <alignment horizontal="right"/>
    </xf>
    <xf numFmtId="0" fontId="9" fillId="0" borderId="19" xfId="0" applyFont="1" applyFill="1" applyBorder="1"/>
    <xf numFmtId="49" fontId="9" fillId="0" borderId="19" xfId="0" applyNumberFormat="1" applyFont="1" applyFill="1" applyBorder="1" applyAlignment="1">
      <alignment horizontal="left" vertical="top"/>
    </xf>
    <xf numFmtId="180" fontId="9" fillId="0" borderId="18" xfId="0" applyNumberFormat="1" applyFont="1" applyFill="1" applyBorder="1" applyAlignment="1">
      <alignment horizontal="right"/>
    </xf>
    <xf numFmtId="180" fontId="9" fillId="0" borderId="19" xfId="0" applyNumberFormat="1" applyFont="1" applyFill="1" applyBorder="1" applyAlignment="1">
      <alignment horizontal="right"/>
    </xf>
    <xf numFmtId="178" fontId="9" fillId="0" borderId="14" xfId="0" applyNumberFormat="1" applyFont="1" applyFill="1" applyBorder="1" applyAlignment="1">
      <alignment horizontal="right" vertical="top"/>
    </xf>
    <xf numFmtId="0" fontId="9" fillId="0" borderId="20" xfId="0" applyFont="1" applyFill="1" applyBorder="1" applyAlignment="1">
      <alignment horizontal="center"/>
    </xf>
    <xf numFmtId="0" fontId="9" fillId="0" borderId="24" xfId="0" applyFont="1" applyFill="1" applyBorder="1"/>
    <xf numFmtId="0" fontId="9" fillId="0" borderId="25" xfId="0" applyFont="1" applyFill="1" applyBorder="1"/>
    <xf numFmtId="0" fontId="9" fillId="0" borderId="26" xfId="0" applyFont="1" applyFill="1" applyBorder="1"/>
    <xf numFmtId="178" fontId="9" fillId="0" borderId="18" xfId="0" applyNumberFormat="1" applyFont="1" applyFill="1" applyBorder="1" applyAlignment="1">
      <alignment horizontal="right" vertical="top"/>
    </xf>
    <xf numFmtId="0" fontId="9" fillId="0" borderId="23" xfId="0" applyFont="1" applyFill="1" applyBorder="1" applyAlignment="1"/>
    <xf numFmtId="0" fontId="9" fillId="0" borderId="23" xfId="0" applyFont="1" applyFill="1" applyBorder="1" applyAlignment="1">
      <alignment vertical="center" textRotation="255"/>
    </xf>
    <xf numFmtId="0" fontId="9" fillId="0" borderId="22" xfId="0" applyFont="1" applyFill="1" applyBorder="1" applyAlignment="1">
      <alignment vertical="center" textRotation="255"/>
    </xf>
    <xf numFmtId="0" fontId="5" fillId="0" borderId="0" xfId="0" applyFont="1" applyFill="1" applyBorder="1" applyAlignment="1">
      <alignment vertical="center" wrapText="1"/>
    </xf>
    <xf numFmtId="3" fontId="6" fillId="0" borderId="0"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0" fontId="5" fillId="0" borderId="0" xfId="0" applyFont="1" applyFill="1" applyBorder="1" applyAlignment="1">
      <alignment vertical="center"/>
    </xf>
    <xf numFmtId="49" fontId="9" fillId="0" borderId="25" xfId="0" applyNumberFormat="1" applyFont="1" applyFill="1" applyBorder="1" applyAlignment="1">
      <alignment horizontal="left" vertical="top"/>
    </xf>
    <xf numFmtId="178" fontId="9" fillId="0" borderId="21" xfId="0" applyNumberFormat="1" applyFont="1" applyFill="1" applyBorder="1" applyAlignment="1">
      <alignment horizontal="right"/>
    </xf>
    <xf numFmtId="180" fontId="9" fillId="0" borderId="21" xfId="0" applyNumberFormat="1" applyFont="1" applyFill="1" applyBorder="1" applyAlignment="1">
      <alignment horizontal="right"/>
    </xf>
    <xf numFmtId="180" fontId="9" fillId="0" borderId="25" xfId="0" applyNumberFormat="1" applyFont="1" applyFill="1" applyBorder="1" applyAlignment="1">
      <alignment horizontal="right"/>
    </xf>
    <xf numFmtId="0" fontId="7" fillId="0" borderId="0" xfId="0" applyFont="1" applyFill="1" applyBorder="1" applyAlignment="1">
      <alignment vertical="center"/>
    </xf>
    <xf numFmtId="0" fontId="15" fillId="0" borderId="0" xfId="0" applyFont="1" applyFill="1" applyBorder="1" applyAlignment="1">
      <alignment horizontal="centerContinuous"/>
    </xf>
    <xf numFmtId="0" fontId="9" fillId="0" borderId="0" xfId="0" applyFont="1" applyFill="1" applyBorder="1" applyAlignment="1">
      <alignment horizontal="centerContinuous"/>
    </xf>
    <xf numFmtId="0" fontId="0" fillId="0" borderId="0" xfId="0" applyAlignment="1">
      <alignment horizontal="centerContinuous"/>
    </xf>
    <xf numFmtId="0" fontId="16" fillId="0" borderId="0" xfId="0" applyFont="1" applyAlignment="1">
      <alignment horizontal="centerContinuous"/>
    </xf>
    <xf numFmtId="0" fontId="15" fillId="0" borderId="0" xfId="1" applyFont="1" applyBorder="1">
      <alignment vertical="center"/>
    </xf>
    <xf numFmtId="0" fontId="15" fillId="0" borderId="0" xfId="1" applyFont="1">
      <alignment vertical="center"/>
    </xf>
    <xf numFmtId="0" fontId="17" fillId="0" borderId="0" xfId="1" applyFont="1" applyBorder="1" applyAlignment="1">
      <alignment horizontal="centerContinuous" vertical="center"/>
    </xf>
    <xf numFmtId="0" fontId="15" fillId="0" borderId="0" xfId="1" applyFont="1" applyFill="1" applyBorder="1">
      <alignment vertical="center"/>
    </xf>
    <xf numFmtId="178" fontId="15" fillId="0" borderId="0" xfId="1" applyNumberFormat="1" applyFont="1" applyFill="1" applyBorder="1" applyAlignment="1">
      <alignment horizontal="right" vertical="center"/>
    </xf>
    <xf numFmtId="179" fontId="15" fillId="0" borderId="0" xfId="1" applyNumberFormat="1" applyFont="1" applyFill="1" applyBorder="1" applyAlignment="1">
      <alignment horizontal="right" vertical="center"/>
    </xf>
    <xf numFmtId="179" fontId="15" fillId="0" borderId="0" xfId="1" applyNumberFormat="1" applyFont="1" applyFill="1" applyBorder="1" applyAlignment="1">
      <alignment vertical="center"/>
    </xf>
    <xf numFmtId="181" fontId="15" fillId="0" borderId="0" xfId="1" applyNumberFormat="1" applyFont="1" applyFill="1" applyBorder="1" applyAlignment="1">
      <alignment horizontal="right" vertical="center"/>
    </xf>
    <xf numFmtId="180" fontId="15" fillId="0" borderId="0" xfId="1" applyNumberFormat="1" applyFont="1" applyFill="1" applyBorder="1" applyAlignment="1">
      <alignment horizontal="right" vertical="center"/>
    </xf>
    <xf numFmtId="0" fontId="15" fillId="0" borderId="0" xfId="1" applyNumberFormat="1" applyFont="1" applyFill="1" applyBorder="1" applyAlignment="1">
      <alignment horizontal="right" vertical="center"/>
    </xf>
    <xf numFmtId="179" fontId="15" fillId="0" borderId="0" xfId="2" applyNumberFormat="1" applyFont="1" applyFill="1" applyBorder="1" applyAlignment="1">
      <alignment horizontal="right" vertical="center"/>
    </xf>
    <xf numFmtId="179" fontId="15" fillId="0" borderId="0" xfId="2" applyNumberFormat="1" applyFont="1" applyFill="1" applyBorder="1" applyAlignment="1"/>
    <xf numFmtId="178" fontId="15" fillId="0" borderId="0" xfId="1" applyNumberFormat="1" applyFont="1" applyBorder="1">
      <alignment vertical="center"/>
    </xf>
    <xf numFmtId="0" fontId="15" fillId="0" borderId="0" xfId="0" applyFont="1"/>
    <xf numFmtId="178" fontId="15" fillId="0" borderId="27" xfId="1" applyNumberFormat="1" applyFont="1" applyFill="1" applyBorder="1" applyAlignment="1">
      <alignment horizontal="right" vertical="center"/>
    </xf>
    <xf numFmtId="181" fontId="15" fillId="0" borderId="27" xfId="1" applyNumberFormat="1" applyFont="1" applyFill="1" applyBorder="1" applyAlignment="1">
      <alignment horizontal="right" vertical="center"/>
    </xf>
    <xf numFmtId="180" fontId="15" fillId="0" borderId="27" xfId="1" applyNumberFormat="1" applyFont="1" applyFill="1" applyBorder="1" applyAlignment="1">
      <alignment horizontal="right" vertical="center"/>
    </xf>
    <xf numFmtId="0" fontId="15" fillId="0" borderId="19" xfId="1" applyFont="1" applyBorder="1">
      <alignment vertical="center"/>
    </xf>
    <xf numFmtId="178" fontId="15" fillId="0" borderId="28" xfId="1" applyNumberFormat="1" applyFont="1" applyBorder="1" applyAlignment="1">
      <alignment horizontal="right" vertical="center"/>
    </xf>
    <xf numFmtId="178" fontId="15" fillId="0" borderId="19" xfId="1" applyNumberFormat="1" applyFont="1" applyBorder="1" applyAlignment="1">
      <alignment horizontal="right" vertical="center"/>
    </xf>
    <xf numFmtId="0" fontId="15" fillId="0" borderId="19" xfId="1" applyFont="1" applyBorder="1" applyAlignment="1">
      <alignment horizontal="right" vertical="center"/>
    </xf>
    <xf numFmtId="0" fontId="15" fillId="0" borderId="28" xfId="1" applyFont="1" applyBorder="1" applyAlignment="1">
      <alignment horizontal="right" vertical="center"/>
    </xf>
    <xf numFmtId="179" fontId="15" fillId="0" borderId="27" xfId="1" applyNumberFormat="1" applyFont="1" applyFill="1" applyBorder="1" applyAlignment="1">
      <alignment horizontal="right" vertical="center"/>
    </xf>
    <xf numFmtId="0" fontId="15" fillId="0" borderId="27" xfId="1" applyNumberFormat="1" applyFont="1" applyFill="1" applyBorder="1" applyAlignment="1">
      <alignment horizontal="right" vertical="center"/>
    </xf>
    <xf numFmtId="179" fontId="15" fillId="0" borderId="27" xfId="2" applyNumberFormat="1" applyFont="1" applyFill="1" applyBorder="1" applyAlignment="1">
      <alignment horizontal="right" vertical="center"/>
    </xf>
    <xf numFmtId="0" fontId="15" fillId="0" borderId="28" xfId="1" applyFont="1" applyBorder="1" applyAlignment="1">
      <alignment horizontal="centerContinuous" vertical="center"/>
    </xf>
    <xf numFmtId="0" fontId="15" fillId="0" borderId="19" xfId="1" applyFont="1" applyBorder="1" applyAlignment="1">
      <alignment horizontal="centerContinuous" vertical="center"/>
    </xf>
    <xf numFmtId="0" fontId="0" fillId="0" borderId="19" xfId="0" applyBorder="1" applyAlignment="1">
      <alignment shrinkToFit="1"/>
    </xf>
    <xf numFmtId="0" fontId="0" fillId="0" borderId="28" xfId="0" applyBorder="1" applyAlignment="1">
      <alignment horizontal="centerContinuous" shrinkToFit="1"/>
    </xf>
    <xf numFmtId="0" fontId="0" fillId="0" borderId="19" xfId="0" applyBorder="1" applyAlignment="1">
      <alignment horizontal="centerContinuous" shrinkToFit="1"/>
    </xf>
    <xf numFmtId="178" fontId="0" fillId="0" borderId="28" xfId="0" applyNumberFormat="1" applyBorder="1" applyAlignment="1">
      <alignment horizontal="right" shrinkToFit="1"/>
    </xf>
    <xf numFmtId="178" fontId="0" fillId="0" borderId="19" xfId="0" applyNumberFormat="1" applyBorder="1" applyAlignment="1">
      <alignment shrinkToFit="1"/>
    </xf>
    <xf numFmtId="178" fontId="0" fillId="0" borderId="19" xfId="0" applyNumberFormat="1" applyBorder="1" applyAlignment="1">
      <alignment horizontal="right" shrinkToFit="1"/>
    </xf>
    <xf numFmtId="0" fontId="0" fillId="0" borderId="0" xfId="0" applyBorder="1" applyAlignment="1">
      <alignment shrinkToFit="1"/>
    </xf>
    <xf numFmtId="178" fontId="0" fillId="0" borderId="27" xfId="0" applyNumberFormat="1" applyBorder="1" applyAlignment="1">
      <alignment horizontal="right" shrinkToFit="1"/>
    </xf>
    <xf numFmtId="178" fontId="0" fillId="0" borderId="0" xfId="0" applyNumberFormat="1" applyBorder="1" applyAlignment="1">
      <alignment horizontal="right" shrinkToFit="1"/>
    </xf>
    <xf numFmtId="0" fontId="0" fillId="0" borderId="25" xfId="0" applyBorder="1" applyAlignment="1">
      <alignment shrinkToFit="1"/>
    </xf>
    <xf numFmtId="178" fontId="0" fillId="0" borderId="29" xfId="0" applyNumberFormat="1" applyBorder="1" applyAlignment="1">
      <alignment horizontal="right" shrinkToFit="1"/>
    </xf>
    <xf numFmtId="178" fontId="0" fillId="0" borderId="25" xfId="0" applyNumberFormat="1" applyBorder="1" applyAlignment="1">
      <alignment horizontal="right" shrinkToFit="1"/>
    </xf>
    <xf numFmtId="179" fontId="0" fillId="0" borderId="28" xfId="0" applyNumberFormat="1" applyBorder="1" applyAlignment="1">
      <alignment horizontal="right" shrinkToFit="1"/>
    </xf>
    <xf numFmtId="179" fontId="0" fillId="0" borderId="19" xfId="0" applyNumberFormat="1" applyBorder="1" applyAlignment="1">
      <alignment shrinkToFit="1"/>
    </xf>
    <xf numFmtId="179" fontId="0" fillId="0" borderId="27" xfId="0" applyNumberFormat="1" applyBorder="1" applyAlignment="1">
      <alignment horizontal="right" shrinkToFit="1"/>
    </xf>
    <xf numFmtId="179" fontId="0" fillId="0" borderId="0" xfId="0" applyNumberFormat="1" applyBorder="1" applyAlignment="1">
      <alignment shrinkToFit="1"/>
    </xf>
    <xf numFmtId="179" fontId="0" fillId="0" borderId="0" xfId="0" applyNumberFormat="1" applyBorder="1" applyAlignment="1">
      <alignment horizontal="right" shrinkToFit="1"/>
    </xf>
    <xf numFmtId="179" fontId="0" fillId="0" borderId="29" xfId="0" applyNumberFormat="1" applyBorder="1" applyAlignment="1">
      <alignment horizontal="right" shrinkToFit="1"/>
    </xf>
    <xf numFmtId="179" fontId="0" fillId="0" borderId="25" xfId="0" applyNumberFormat="1" applyBorder="1" applyAlignment="1">
      <alignment shrinkToFit="1"/>
    </xf>
    <xf numFmtId="179" fontId="0" fillId="0" borderId="25" xfId="0" applyNumberFormat="1" applyBorder="1" applyAlignment="1">
      <alignment horizontal="right" shrinkToFit="1"/>
    </xf>
    <xf numFmtId="0" fontId="0" fillId="0" borderId="15" xfId="0" applyBorder="1" applyAlignment="1">
      <alignment horizontal="center" vertical="top" wrapText="1" shrinkToFit="1"/>
    </xf>
    <xf numFmtId="0" fontId="0" fillId="0" borderId="20" xfId="0" applyBorder="1" applyAlignment="1">
      <alignment horizontal="center" vertical="top" wrapText="1" shrinkToFit="1"/>
    </xf>
    <xf numFmtId="0" fontId="18" fillId="0" borderId="0" xfId="0" applyFont="1" applyFill="1" applyBorder="1" applyAlignment="1">
      <alignment horizontal="centerContinuous" vertical="top"/>
    </xf>
    <xf numFmtId="0" fontId="9" fillId="0" borderId="15" xfId="0" applyFont="1" applyFill="1" applyBorder="1" applyAlignment="1">
      <alignment horizontal="center"/>
    </xf>
    <xf numFmtId="0" fontId="9" fillId="0" borderId="20" xfId="0" applyFont="1" applyFill="1" applyBorder="1" applyAlignment="1">
      <alignment horizontal="center"/>
    </xf>
    <xf numFmtId="178" fontId="9" fillId="0" borderId="0" xfId="0" applyNumberFormat="1" applyFont="1" applyFill="1" applyBorder="1" applyAlignment="1">
      <alignment horizontal="right"/>
    </xf>
    <xf numFmtId="0" fontId="13" fillId="0" borderId="9" xfId="0" applyFont="1" applyFill="1" applyBorder="1" applyAlignment="1">
      <alignment horizontal="centerContinuous" vertical="top"/>
    </xf>
    <xf numFmtId="0" fontId="2" fillId="0" borderId="9" xfId="0" applyFont="1" applyFill="1" applyBorder="1" applyAlignment="1">
      <alignment horizontal="centerContinuous" vertical="top"/>
    </xf>
    <xf numFmtId="0" fontId="2" fillId="0" borderId="2" xfId="0" applyFont="1" applyFill="1" applyBorder="1" applyAlignment="1">
      <alignment horizontal="centerContinuous" vertical="top"/>
    </xf>
    <xf numFmtId="182" fontId="6" fillId="0" borderId="7" xfId="0" applyNumberFormat="1" applyFont="1" applyFill="1" applyBorder="1" applyAlignment="1">
      <alignment horizontal="right" vertical="center" wrapText="1"/>
    </xf>
    <xf numFmtId="0" fontId="15" fillId="0" borderId="0" xfId="0" applyFont="1" applyAlignment="1">
      <alignment horizontal="left"/>
    </xf>
    <xf numFmtId="0" fontId="17" fillId="0" borderId="0" xfId="0" applyFont="1" applyAlignment="1">
      <alignment horizontal="left"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wrapText="1" indent="2"/>
    </xf>
    <xf numFmtId="0" fontId="7" fillId="0" borderId="8" xfId="0" applyFont="1" applyFill="1" applyBorder="1" applyAlignment="1">
      <alignment horizontal="left" vertical="center" wrapText="1" indent="2"/>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0" borderId="15" xfId="0" applyFont="1" applyFill="1" applyBorder="1" applyAlignment="1">
      <alignment horizontal="center"/>
    </xf>
    <xf numFmtId="0" fontId="9" fillId="0" borderId="20" xfId="0" applyFont="1" applyFill="1" applyBorder="1" applyAlignment="1">
      <alignment horizontal="center"/>
    </xf>
    <xf numFmtId="0" fontId="9" fillId="0" borderId="19"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25" xfId="0" applyFont="1" applyFill="1" applyBorder="1" applyAlignment="1">
      <alignment horizontal="center" vertical="center" textRotation="255"/>
    </xf>
    <xf numFmtId="0" fontId="9" fillId="0" borderId="18"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21" xfId="0" applyFont="1" applyFill="1" applyBorder="1" applyAlignment="1">
      <alignment horizontal="center" vertical="center" textRotation="255"/>
    </xf>
    <xf numFmtId="0" fontId="0" fillId="0" borderId="24" xfId="0" applyBorder="1" applyAlignment="1">
      <alignment horizontal="center" vertical="center" textRotation="255"/>
    </xf>
    <xf numFmtId="0" fontId="0" fillId="0" borderId="30" xfId="0" applyBorder="1" applyAlignment="1">
      <alignment horizontal="center" vertical="center" textRotation="255"/>
    </xf>
    <xf numFmtId="0" fontId="0" fillId="0" borderId="26" xfId="0" applyBorder="1" applyAlignment="1">
      <alignment horizontal="center" vertical="center" textRotation="255"/>
    </xf>
    <xf numFmtId="0" fontId="0" fillId="0" borderId="19"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5" fillId="0" borderId="18"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29" xfId="1" applyFont="1" applyBorder="1" applyAlignment="1">
      <alignment horizontal="center" vertical="center"/>
    </xf>
    <xf numFmtId="0" fontId="15" fillId="0" borderId="18" xfId="1" applyFont="1" applyBorder="1" applyAlignment="1">
      <alignment horizontal="center" vertical="center"/>
    </xf>
    <xf numFmtId="0" fontId="15" fillId="0" borderId="21" xfId="1" applyFont="1" applyBorder="1" applyAlignment="1">
      <alignment horizontal="center" vertical="center"/>
    </xf>
    <xf numFmtId="0" fontId="5" fillId="0" borderId="10" xfId="0" applyFont="1" applyFill="1" applyBorder="1" applyAlignment="1">
      <alignment horizontal="center" vertical="center" textRotation="255" shrinkToFit="1"/>
    </xf>
    <xf numFmtId="0" fontId="5" fillId="0" borderId="13" xfId="0" applyFont="1" applyFill="1" applyBorder="1" applyAlignment="1">
      <alignment horizontal="center" vertical="center" textRotation="255" shrinkToFit="1"/>
    </xf>
    <xf numFmtId="0" fontId="5" fillId="0" borderId="11" xfId="0" applyFont="1" applyFill="1" applyBorder="1" applyAlignment="1">
      <alignment horizontal="center" vertical="center" textRotation="255" shrinkToFit="1"/>
    </xf>
    <xf numFmtId="0" fontId="5" fillId="0" borderId="2" xfId="0" applyFont="1" applyFill="1" applyBorder="1" applyAlignment="1">
      <alignment horizontal="left" vertical="center" textRotation="255" wrapText="1"/>
    </xf>
    <xf numFmtId="0" fontId="9" fillId="0" borderId="16" xfId="0" applyFont="1" applyFill="1" applyBorder="1" applyAlignment="1">
      <alignment horizontal="left" vertical="center" textRotation="255" wrapText="1"/>
    </xf>
    <xf numFmtId="0" fontId="9" fillId="0" borderId="8" xfId="0" applyFont="1" applyFill="1" applyBorder="1" applyAlignment="1">
      <alignment horizontal="left" vertical="center" textRotation="255" wrapText="1"/>
    </xf>
    <xf numFmtId="0" fontId="1" fillId="0" borderId="17" xfId="0" applyFont="1" applyFill="1" applyBorder="1" applyAlignment="1">
      <alignment horizontal="center" vertical="center" wrapText="1"/>
    </xf>
    <xf numFmtId="0" fontId="5" fillId="0" borderId="2" xfId="0" applyFont="1" applyFill="1" applyBorder="1" applyAlignment="1">
      <alignment horizontal="center" vertical="center" textRotation="255" wrapText="1"/>
    </xf>
    <xf numFmtId="0" fontId="9" fillId="0" borderId="16"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 xfId="0" applyFont="1" applyFill="1" applyBorder="1" applyAlignment="1">
      <alignment horizontal="left" vertical="top" wrapText="1"/>
    </xf>
    <xf numFmtId="177" fontId="6" fillId="0" borderId="1" xfId="0" quotePrefix="1" applyNumberFormat="1" applyFont="1" applyFill="1" applyBorder="1" applyAlignment="1">
      <alignment horizontal="right" vertical="center" wrapText="1"/>
    </xf>
  </cellXfs>
  <cellStyles count="3">
    <cellStyle name="パーセント 2" xfId="2" xr:uid="{9C4DCB5D-B633-40FF-A40F-F850B79667E5}"/>
    <cellStyle name="標準" xfId="0" builtinId="0"/>
    <cellStyle name="標準 2" xfId="1" xr:uid="{BF559682-D198-4C60-9EB3-70C3C36B7F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全国</a:t>
            </a:r>
          </a:p>
        </c:rich>
      </c:tx>
      <c:layout>
        <c:manualLayout>
          <c:xMode val="edge"/>
          <c:yMode val="edge"/>
          <c:x val="0.4483818897637795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0619076383958067E-2"/>
          <c:y val="0.10501381579267602"/>
          <c:w val="0.7270211210139782"/>
          <c:h val="0.80954163153451297"/>
        </c:manualLayout>
      </c:layout>
      <c:barChart>
        <c:barDir val="bar"/>
        <c:grouping val="percentStacked"/>
        <c:varyColors val="0"/>
        <c:ser>
          <c:idx val="0"/>
          <c:order val="0"/>
          <c:tx>
            <c:strRef>
              <c:f>'1-1_費目別消費支出（総世帯）'!$K$11</c:f>
              <c:strCache>
                <c:ptCount val="1"/>
                <c:pt idx="0">
                  <c:v>食 料 ( 外 食 を除 く)</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'1-1_費目別消費支出（総世帯）'!$L$11:$O$11</c15:sqref>
                  </c15:fullRef>
                </c:ext>
              </c:extLst>
              <c:f>('1-1_費目別消費支出（総世帯）'!$M$11,'1-1_費目別消費支出（総世帯）'!$O$11)</c:f>
              <c:numCache>
                <c:formatCode>0.0</c:formatCode>
                <c:ptCount val="2"/>
                <c:pt idx="0">
                  <c:v>20.3</c:v>
                </c:pt>
                <c:pt idx="1">
                  <c:v>21.4</c:v>
                </c:pt>
              </c:numCache>
            </c:numRef>
          </c:val>
          <c:extLst>
            <c:ext xmlns:c16="http://schemas.microsoft.com/office/drawing/2014/chart" uri="{C3380CC4-5D6E-409C-BE32-E72D297353CC}">
              <c16:uniqueId val="{00000000-0E4A-486F-AA6B-3C7C3EAB0E21}"/>
            </c:ext>
          </c:extLst>
        </c:ser>
        <c:ser>
          <c:idx val="1"/>
          <c:order val="1"/>
          <c:tx>
            <c:strRef>
              <c:f>'1-1_費目別消費支出（総世帯）'!$K$12</c:f>
              <c:strCache>
                <c:ptCount val="1"/>
                <c:pt idx="0">
                  <c:v>外                食</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'1-1_費目別消費支出（総世帯）'!$L$12:$O$12</c15:sqref>
                  </c15:fullRef>
                </c:ext>
              </c:extLst>
              <c:f>('1-1_費目別消費支出（総世帯）'!$M$12,'1-1_費目別消費支出（総世帯）'!$O$12)</c:f>
              <c:numCache>
                <c:formatCode>0.0</c:formatCode>
                <c:ptCount val="2"/>
                <c:pt idx="0">
                  <c:v>5.3</c:v>
                </c:pt>
                <c:pt idx="1">
                  <c:v>5.5</c:v>
                </c:pt>
              </c:numCache>
            </c:numRef>
          </c:val>
          <c:extLst>
            <c:ext xmlns:c16="http://schemas.microsoft.com/office/drawing/2014/chart" uri="{C3380CC4-5D6E-409C-BE32-E72D297353CC}">
              <c16:uniqueId val="{00000001-0E4A-486F-AA6B-3C7C3EAB0E21}"/>
            </c:ext>
          </c:extLst>
        </c:ser>
        <c:ser>
          <c:idx val="2"/>
          <c:order val="2"/>
          <c:tx>
            <c:strRef>
              <c:f>'1-1_費目別消費支出（総世帯）'!$K$13</c:f>
              <c:strCache>
                <c:ptCount val="1"/>
                <c:pt idx="0">
                  <c:v>住                居</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'1-1_費目別消費支出（総世帯）'!$L$13:$O$13</c15:sqref>
                  </c15:fullRef>
                </c:ext>
              </c:extLst>
              <c:f>('1-1_費目別消費支出（総世帯）'!$M$13,'1-1_費目別消費支出（総世帯）'!$O$13)</c:f>
              <c:numCache>
                <c:formatCode>0.0</c:formatCode>
                <c:ptCount val="2"/>
                <c:pt idx="0">
                  <c:v>8.4</c:v>
                </c:pt>
                <c:pt idx="1">
                  <c:v>9.5</c:v>
                </c:pt>
              </c:numCache>
            </c:numRef>
          </c:val>
          <c:extLst>
            <c:ext xmlns:c16="http://schemas.microsoft.com/office/drawing/2014/chart" uri="{C3380CC4-5D6E-409C-BE32-E72D297353CC}">
              <c16:uniqueId val="{00000002-0E4A-486F-AA6B-3C7C3EAB0E21}"/>
            </c:ext>
          </c:extLst>
        </c:ser>
        <c:ser>
          <c:idx val="3"/>
          <c:order val="3"/>
          <c:tx>
            <c:strRef>
              <c:f>'1-1_費目別消費支出（総世帯）'!$K$14</c:f>
              <c:strCache>
                <c:ptCount val="1"/>
                <c:pt idx="0">
                  <c:v>光   熱   ・   水   道</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'1-1_費目別消費支出（総世帯）'!$L$14:$O$14</c15:sqref>
                  </c15:fullRef>
                </c:ext>
              </c:extLst>
              <c:f>('1-1_費目別消費支出（総世帯）'!$M$14,'1-1_費目別消費支出（総世帯）'!$O$14)</c:f>
              <c:numCache>
                <c:formatCode>0.0</c:formatCode>
                <c:ptCount val="2"/>
                <c:pt idx="0">
                  <c:v>7</c:v>
                </c:pt>
                <c:pt idx="1">
                  <c:v>7.1</c:v>
                </c:pt>
              </c:numCache>
            </c:numRef>
          </c:val>
          <c:extLst>
            <c:ext xmlns:c16="http://schemas.microsoft.com/office/drawing/2014/chart" uri="{C3380CC4-5D6E-409C-BE32-E72D297353CC}">
              <c16:uniqueId val="{00000003-0E4A-486F-AA6B-3C7C3EAB0E21}"/>
            </c:ext>
          </c:extLst>
        </c:ser>
        <c:ser>
          <c:idx val="4"/>
          <c:order val="4"/>
          <c:tx>
            <c:strRef>
              <c:f>'1-1_費目別消費支出（総世帯）'!$K$15</c:f>
              <c:strCache>
                <c:ptCount val="1"/>
                <c:pt idx="0">
                  <c:v>家 具 ・ 家 事 用 品</c:v>
                </c:pt>
              </c:strCache>
            </c:strRef>
          </c:tx>
          <c:spPr>
            <a:solidFill>
              <a:schemeClr val="accent5"/>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'1-1_費目別消費支出（総世帯）'!$L$15:$O$15</c15:sqref>
                  </c15:fullRef>
                </c:ext>
              </c:extLst>
              <c:f>('1-1_費目別消費支出（総世帯）'!$M$15,'1-1_費目別消費支出（総世帯）'!$O$15)</c:f>
              <c:numCache>
                <c:formatCode>0.0</c:formatCode>
                <c:ptCount val="2"/>
                <c:pt idx="0">
                  <c:v>3.5</c:v>
                </c:pt>
                <c:pt idx="1">
                  <c:v>3.4</c:v>
                </c:pt>
              </c:numCache>
            </c:numRef>
          </c:val>
          <c:extLst>
            <c:ext xmlns:c16="http://schemas.microsoft.com/office/drawing/2014/chart" uri="{C3380CC4-5D6E-409C-BE32-E72D297353CC}">
              <c16:uniqueId val="{00000004-0E4A-486F-AA6B-3C7C3EAB0E21}"/>
            </c:ext>
          </c:extLst>
        </c:ser>
        <c:ser>
          <c:idx val="5"/>
          <c:order val="5"/>
          <c:tx>
            <c:strRef>
              <c:f>'1-1_費目別消費支出（総世帯）'!$K$16</c:f>
              <c:strCache>
                <c:ptCount val="1"/>
                <c:pt idx="0">
                  <c:v>被  服  及  び  履  物</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'1-1_費目別消費支出（総世帯）'!$L$16:$O$16</c15:sqref>
                  </c15:fullRef>
                </c:ext>
              </c:extLst>
              <c:f>('1-1_費目別消費支出（総世帯）'!$M$16,'1-1_費目別消費支出（総世帯）'!$O$16)</c:f>
              <c:numCache>
                <c:formatCode>0.0</c:formatCode>
                <c:ptCount val="2"/>
                <c:pt idx="0">
                  <c:v>4.5999999999999996</c:v>
                </c:pt>
                <c:pt idx="1">
                  <c:v>3.9</c:v>
                </c:pt>
              </c:numCache>
            </c:numRef>
          </c:val>
          <c:extLst>
            <c:ext xmlns:c16="http://schemas.microsoft.com/office/drawing/2014/chart" uri="{C3380CC4-5D6E-409C-BE32-E72D297353CC}">
              <c16:uniqueId val="{00000005-0E4A-486F-AA6B-3C7C3EAB0E21}"/>
            </c:ext>
          </c:extLst>
        </c:ser>
        <c:ser>
          <c:idx val="6"/>
          <c:order val="6"/>
          <c:tx>
            <c:strRef>
              <c:f>'1-1_費目別消費支出（総世帯）'!$K$17</c:f>
              <c:strCache>
                <c:ptCount val="1"/>
                <c:pt idx="0">
                  <c:v>保    健    医    療</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'1-1_費目別消費支出（総世帯）'!$L$17:$O$17</c15:sqref>
                  </c15:fullRef>
                </c:ext>
              </c:extLst>
              <c:f>('1-1_費目別消費支出（総世帯）'!$M$17,'1-1_費目別消費支出（総世帯）'!$O$17)</c:f>
              <c:numCache>
                <c:formatCode>0.0</c:formatCode>
                <c:ptCount val="2"/>
                <c:pt idx="0">
                  <c:v>4.3</c:v>
                </c:pt>
                <c:pt idx="1">
                  <c:v>4.9000000000000004</c:v>
                </c:pt>
              </c:numCache>
            </c:numRef>
          </c:val>
          <c:extLst>
            <c:ext xmlns:c16="http://schemas.microsoft.com/office/drawing/2014/chart" uri="{C3380CC4-5D6E-409C-BE32-E72D297353CC}">
              <c16:uniqueId val="{00000006-0E4A-486F-AA6B-3C7C3EAB0E21}"/>
            </c:ext>
          </c:extLst>
        </c:ser>
        <c:ser>
          <c:idx val="7"/>
          <c:order val="7"/>
          <c:tx>
            <c:strRef>
              <c:f>'1-1_費目別消費支出（総世帯）'!$K$18</c:f>
              <c:strCache>
                <c:ptCount val="1"/>
                <c:pt idx="0">
                  <c:v>交   通   ・   通   信</c:v>
                </c:pt>
              </c:strCache>
            </c:strRef>
          </c:tx>
          <c:spPr>
            <a:solidFill>
              <a:schemeClr val="accent2">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'1-1_費目別消費支出（総世帯）'!$L$18:$O$18</c15:sqref>
                  </c15:fullRef>
                </c:ext>
              </c:extLst>
              <c:f>('1-1_費目別消費支出（総世帯）'!$M$18,'1-1_費目別消費支出（総世帯）'!$O$18)</c:f>
              <c:numCache>
                <c:formatCode>0.0</c:formatCode>
                <c:ptCount val="2"/>
                <c:pt idx="0">
                  <c:v>15</c:v>
                </c:pt>
                <c:pt idx="1">
                  <c:v>14.3</c:v>
                </c:pt>
              </c:numCache>
            </c:numRef>
          </c:val>
          <c:extLst>
            <c:ext xmlns:c16="http://schemas.microsoft.com/office/drawing/2014/chart" uri="{C3380CC4-5D6E-409C-BE32-E72D297353CC}">
              <c16:uniqueId val="{00000007-0E4A-486F-AA6B-3C7C3EAB0E21}"/>
            </c:ext>
          </c:extLst>
        </c:ser>
        <c:ser>
          <c:idx val="8"/>
          <c:order val="8"/>
          <c:tx>
            <c:strRef>
              <c:f>'1-1_費目別消費支出（総世帯）'!$K$19</c:f>
              <c:strCache>
                <c:ptCount val="1"/>
                <c:pt idx="0">
                  <c:v>教                育</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'1-1_費目別消費支出（総世帯）'!$L$19:$O$19</c15:sqref>
                  </c15:fullRef>
                </c:ext>
              </c:extLst>
              <c:f>('1-1_費目別消費支出（総世帯）'!$M$19,'1-1_費目別消費支出（総世帯）'!$O$19)</c:f>
              <c:numCache>
                <c:formatCode>0.0</c:formatCode>
                <c:ptCount val="2"/>
                <c:pt idx="0">
                  <c:v>3.2</c:v>
                </c:pt>
                <c:pt idx="1">
                  <c:v>3.1</c:v>
                </c:pt>
              </c:numCache>
            </c:numRef>
          </c:val>
          <c:extLst>
            <c:ext xmlns:c16="http://schemas.microsoft.com/office/drawing/2014/chart" uri="{C3380CC4-5D6E-409C-BE32-E72D297353CC}">
              <c16:uniqueId val="{00000008-0E4A-486F-AA6B-3C7C3EAB0E21}"/>
            </c:ext>
          </c:extLst>
        </c:ser>
        <c:ser>
          <c:idx val="9"/>
          <c:order val="9"/>
          <c:tx>
            <c:strRef>
              <c:f>'1-1_費目別消費支出（総世帯）'!$K$20</c:f>
              <c:strCache>
                <c:ptCount val="1"/>
                <c:pt idx="0">
                  <c:v>教    養    娯    楽</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'1-1_費目別消費支出（総世帯）'!$L$20:$O$20</c15:sqref>
                  </c15:fullRef>
                </c:ext>
              </c:extLst>
              <c:f>('1-1_費目別消費支出（総世帯）'!$M$20,'1-1_費目別消費支出（総世帯）'!$O$20)</c:f>
              <c:numCache>
                <c:formatCode>0.0</c:formatCode>
                <c:ptCount val="2"/>
                <c:pt idx="0">
                  <c:v>10.7</c:v>
                </c:pt>
                <c:pt idx="1">
                  <c:v>10.199999999999999</c:v>
                </c:pt>
              </c:numCache>
            </c:numRef>
          </c:val>
          <c:extLst>
            <c:ext xmlns:c16="http://schemas.microsoft.com/office/drawing/2014/chart" uri="{C3380CC4-5D6E-409C-BE32-E72D297353CC}">
              <c16:uniqueId val="{00000009-0E4A-486F-AA6B-3C7C3EAB0E21}"/>
            </c:ext>
          </c:extLst>
        </c:ser>
        <c:ser>
          <c:idx val="10"/>
          <c:order val="10"/>
          <c:tx>
            <c:strRef>
              <c:f>'1-1_費目別消費支出（総世帯）'!$K$21</c:f>
              <c:strCache>
                <c:ptCount val="1"/>
                <c:pt idx="0">
                  <c:v>そ の 他 の 消 費 支 出（ 交 際 費 を 除 く ）</c:v>
                </c:pt>
              </c:strCache>
            </c:strRef>
          </c:tx>
          <c:spPr>
            <a:solidFill>
              <a:schemeClr val="accent5">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'1-1_費目別消費支出（総世帯）'!$L$21:$O$21</c15:sqref>
                  </c15:fullRef>
                </c:ext>
              </c:extLst>
              <c:f>('1-1_費目別消費支出（総世帯）'!$M$21,'1-1_費目別消費支出（総世帯）'!$O$21)</c:f>
              <c:numCache>
                <c:formatCode>0.0</c:formatCode>
                <c:ptCount val="2"/>
                <c:pt idx="0">
                  <c:v>13.1</c:v>
                </c:pt>
                <c:pt idx="1">
                  <c:v>12.7</c:v>
                </c:pt>
              </c:numCache>
            </c:numRef>
          </c:val>
          <c:extLst>
            <c:ext xmlns:c16="http://schemas.microsoft.com/office/drawing/2014/chart" uri="{C3380CC4-5D6E-409C-BE32-E72D297353CC}">
              <c16:uniqueId val="{0000000A-0E4A-486F-AA6B-3C7C3EAB0E21}"/>
            </c:ext>
          </c:extLst>
        </c:ser>
        <c:ser>
          <c:idx val="11"/>
          <c:order val="11"/>
          <c:tx>
            <c:strRef>
              <c:f>'1-1_費目別消費支出（総世帯）'!$K$22</c:f>
              <c:strCache>
                <c:ptCount val="1"/>
                <c:pt idx="0">
                  <c:v>交       際       費</c:v>
                </c:pt>
              </c:strCache>
            </c:strRef>
          </c:tx>
          <c:spPr>
            <a:solidFill>
              <a:schemeClr val="accent6">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'1-1_費目別消費支出（総世帯）'!$L$4:$O$4</c15:sqref>
                  </c15:fullRef>
                </c:ext>
              </c:extLst>
              <c:f>('1-1_費目別消費支出（総世帯）'!$M$4,'1-1_費目別消費支出（総世帯）'!$O$4)</c:f>
              <c:strCache>
                <c:ptCount val="2"/>
                <c:pt idx="0">
                  <c:v>2014年</c:v>
                </c:pt>
                <c:pt idx="1">
                  <c:v>2019年</c:v>
                </c:pt>
              </c:strCache>
            </c:strRef>
          </c:cat>
          <c:val>
            <c:numRef>
              <c:extLst>
                <c:ext xmlns:c15="http://schemas.microsoft.com/office/drawing/2012/chart" uri="{02D57815-91ED-43cb-92C2-25804820EDAC}">
                  <c15:fullRef>
                    <c15:sqref>'1-1_費目別消費支出（総世帯）'!$L$22:$O$22</c15:sqref>
                  </c15:fullRef>
                </c:ext>
              </c:extLst>
              <c:f>('1-1_費目別消費支出（総世帯）'!$M$22,'1-1_費目別消費支出（総世帯）'!$O$22)</c:f>
              <c:numCache>
                <c:formatCode>0.0</c:formatCode>
                <c:ptCount val="2"/>
                <c:pt idx="0">
                  <c:v>4.7</c:v>
                </c:pt>
                <c:pt idx="1">
                  <c:v>4</c:v>
                </c:pt>
              </c:numCache>
            </c:numRef>
          </c:val>
          <c:extLst>
            <c:ext xmlns:c16="http://schemas.microsoft.com/office/drawing/2014/chart" uri="{C3380CC4-5D6E-409C-BE32-E72D297353CC}">
              <c16:uniqueId val="{0000000B-0E4A-486F-AA6B-3C7C3EAB0E21}"/>
            </c:ext>
          </c:extLst>
        </c:ser>
        <c:dLbls>
          <c:dLblPos val="ctr"/>
          <c:showLegendKey val="0"/>
          <c:showVal val="1"/>
          <c:showCatName val="0"/>
          <c:showSerName val="0"/>
          <c:showPercent val="0"/>
          <c:showBubbleSize val="0"/>
        </c:dLbls>
        <c:gapWidth val="100"/>
        <c:overlap val="100"/>
        <c:serLines>
          <c:spPr>
            <a:ln w="9525" cap="flat" cmpd="sng" algn="ctr">
              <a:solidFill>
                <a:schemeClr val="tx1"/>
              </a:solidFill>
              <a:prstDash val="dash"/>
              <a:round/>
            </a:ln>
            <a:effectLst/>
          </c:spPr>
        </c:serLines>
        <c:axId val="818379920"/>
        <c:axId val="818375656"/>
      </c:barChart>
      <c:catAx>
        <c:axId val="818379920"/>
        <c:scaling>
          <c:orientation val="minMax"/>
        </c:scaling>
        <c:delete val="1"/>
        <c:axPos val="l"/>
        <c:numFmt formatCode="General" sourceLinked="1"/>
        <c:majorTickMark val="none"/>
        <c:minorTickMark val="none"/>
        <c:tickLblPos val="nextTo"/>
        <c:crossAx val="818375656"/>
        <c:crosses val="autoZero"/>
        <c:auto val="1"/>
        <c:lblAlgn val="ctr"/>
        <c:lblOffset val="100"/>
        <c:noMultiLvlLbl val="0"/>
      </c:catAx>
      <c:valAx>
        <c:axId val="818375656"/>
        <c:scaling>
          <c:orientation val="minMax"/>
          <c:min val="0"/>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8379920"/>
        <c:crosses val="autoZero"/>
        <c:crossBetween val="between"/>
        <c:minorUnit val="0.1"/>
      </c:valAx>
      <c:spPr>
        <a:noFill/>
        <a:ln>
          <a:noFill/>
        </a:ln>
        <a:effectLst/>
      </c:spPr>
    </c:plotArea>
    <c:legend>
      <c:legendPos val="r"/>
      <c:layout>
        <c:manualLayout>
          <c:xMode val="edge"/>
          <c:yMode val="edge"/>
          <c:x val="0.84912057594415769"/>
          <c:y val="9.0046548048897196E-2"/>
          <c:w val="0.1401122638943349"/>
          <c:h val="0.84727309638781345"/>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8604246636047E-2"/>
          <c:y val="6.8832283862732407E-2"/>
          <c:w val="0.70395402125826878"/>
          <c:h val="0.89565366037988037"/>
        </c:manualLayout>
      </c:layout>
      <c:barChart>
        <c:barDir val="bar"/>
        <c:grouping val="percentStacked"/>
        <c:varyColors val="0"/>
        <c:ser>
          <c:idx val="8"/>
          <c:order val="2"/>
          <c:tx>
            <c:strRef>
              <c:f>'4_年間収入五区分位階級別消費支出'!$A$16:$B$16</c:f>
              <c:strCache>
                <c:ptCount val="2"/>
                <c:pt idx="0">
                  <c:v>食料（外食を除く）</c:v>
                </c:pt>
                <c:pt idx="1">
                  <c:v>(円)</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'4_年間収入五区分位階級別消費支出'!$I$16:$N$16</c:f>
              <c:numCache>
                <c:formatCode>0.0%</c:formatCode>
                <c:ptCount val="6"/>
                <c:pt idx="0">
                  <c:v>0.22435837392281754</c:v>
                </c:pt>
                <c:pt idx="1">
                  <c:v>0.28028223090240922</c:v>
                </c:pt>
                <c:pt idx="2">
                  <c:v>0.20849224687309484</c:v>
                </c:pt>
                <c:pt idx="3">
                  <c:v>0.24614094955002058</c:v>
                </c:pt>
                <c:pt idx="4">
                  <c:v>0.16311552997176806</c:v>
                </c:pt>
                <c:pt idx="5">
                  <c:v>0.26719123721183552</c:v>
                </c:pt>
              </c:numCache>
            </c:numRef>
          </c:val>
          <c:extLst>
            <c:ext xmlns:c16="http://schemas.microsoft.com/office/drawing/2014/chart" uri="{C3380CC4-5D6E-409C-BE32-E72D297353CC}">
              <c16:uniqueId val="{00000000-F752-468B-970B-9D4DE0FAB8C2}"/>
            </c:ext>
          </c:extLst>
        </c:ser>
        <c:ser>
          <c:idx val="10"/>
          <c:order val="3"/>
          <c:tx>
            <c:strRef>
              <c:f>'4_年間収入五区分位階級別消費支出'!$A$18:$B$18</c:f>
              <c:strCache>
                <c:ptCount val="2"/>
                <c:pt idx="0">
                  <c:v>外食</c:v>
                </c:pt>
                <c:pt idx="1">
                  <c:v>(円)</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'4_年間収入五区分位階級別消費支出'!$I$18:$N$18</c:f>
              <c:numCache>
                <c:formatCode>0.0%</c:formatCode>
                <c:ptCount val="6"/>
                <c:pt idx="0">
                  <c:v>4.1560509554140125E-2</c:v>
                </c:pt>
                <c:pt idx="1">
                  <c:v>2.5381571917719704E-2</c:v>
                </c:pt>
                <c:pt idx="2">
                  <c:v>3.4461842095673469E-2</c:v>
                </c:pt>
                <c:pt idx="3">
                  <c:v>5.0469564940522765E-2</c:v>
                </c:pt>
                <c:pt idx="4">
                  <c:v>4.8226421769169331E-2</c:v>
                </c:pt>
                <c:pt idx="5">
                  <c:v>7.2517227059919143E-2</c:v>
                </c:pt>
              </c:numCache>
            </c:numRef>
          </c:val>
          <c:extLst>
            <c:ext xmlns:c16="http://schemas.microsoft.com/office/drawing/2014/chart" uri="{C3380CC4-5D6E-409C-BE32-E72D297353CC}">
              <c16:uniqueId val="{00000001-F752-468B-970B-9D4DE0FAB8C2}"/>
            </c:ext>
          </c:extLst>
        </c:ser>
        <c:ser>
          <c:idx val="11"/>
          <c:order val="4"/>
          <c:tx>
            <c:strRef>
              <c:f>'4_年間収入五区分位階級別消費支出'!$A$19:$B$19</c:f>
              <c:strCache>
                <c:ptCount val="2"/>
                <c:pt idx="0">
                  <c:v>住居</c:v>
                </c:pt>
                <c:pt idx="1">
                  <c:v>(円)</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'4_年間収入五区分位階級別消費支出'!$I$19:$N$19</c:f>
              <c:numCache>
                <c:formatCode>0.0%</c:formatCode>
                <c:ptCount val="6"/>
                <c:pt idx="0">
                  <c:v>7.0227613338328956E-2</c:v>
                </c:pt>
                <c:pt idx="1">
                  <c:v>8.1901657915192369E-2</c:v>
                </c:pt>
                <c:pt idx="2">
                  <c:v>0.11534697284302854</c:v>
                </c:pt>
                <c:pt idx="3">
                  <c:v>3.1826737871454527E-2</c:v>
                </c:pt>
                <c:pt idx="4">
                  <c:v>3.6239753814521783E-2</c:v>
                </c:pt>
                <c:pt idx="5">
                  <c:v>6.5489323436795727E-2</c:v>
                </c:pt>
              </c:numCache>
            </c:numRef>
          </c:val>
          <c:extLst>
            <c:ext xmlns:c16="http://schemas.microsoft.com/office/drawing/2014/chart" uri="{C3380CC4-5D6E-409C-BE32-E72D297353CC}">
              <c16:uniqueId val="{00000002-F752-468B-970B-9D4DE0FAB8C2}"/>
            </c:ext>
          </c:extLst>
        </c:ser>
        <c:ser>
          <c:idx val="12"/>
          <c:order val="5"/>
          <c:tx>
            <c:strRef>
              <c:f>'4_年間収入五区分位階級別消費支出'!$A$20:$B$20</c:f>
              <c:strCache>
                <c:ptCount val="2"/>
                <c:pt idx="0">
                  <c:v>光熱・水道</c:v>
                </c:pt>
                <c:pt idx="1">
                  <c:v>(円)</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'4_年間収入五区分位階級別消費支出'!$I$20:$N$20</c:f>
              <c:numCache>
                <c:formatCode>0.0%</c:formatCode>
                <c:ptCount val="6"/>
                <c:pt idx="0">
                  <c:v>7.4601910828025475E-2</c:v>
                </c:pt>
                <c:pt idx="1">
                  <c:v>9.7954539550751771E-2</c:v>
                </c:pt>
                <c:pt idx="2">
                  <c:v>7.7361801665665711E-2</c:v>
                </c:pt>
                <c:pt idx="3">
                  <c:v>7.4580658392517457E-2</c:v>
                </c:pt>
                <c:pt idx="4">
                  <c:v>4.5938921281705805E-2</c:v>
                </c:pt>
                <c:pt idx="5">
                  <c:v>9.1318348874729241E-2</c:v>
                </c:pt>
              </c:numCache>
            </c:numRef>
          </c:val>
          <c:extLst>
            <c:ext xmlns:c16="http://schemas.microsoft.com/office/drawing/2014/chart" uri="{C3380CC4-5D6E-409C-BE32-E72D297353CC}">
              <c16:uniqueId val="{00000003-F752-468B-970B-9D4DE0FAB8C2}"/>
            </c:ext>
          </c:extLst>
        </c:ser>
        <c:ser>
          <c:idx val="13"/>
          <c:order val="6"/>
          <c:tx>
            <c:strRef>
              <c:f>'4_年間収入五区分位階級別消費支出'!$A$21:$B$21</c:f>
              <c:strCache>
                <c:ptCount val="2"/>
                <c:pt idx="0">
                  <c:v>家具・家事用品</c:v>
                </c:pt>
                <c:pt idx="1">
                  <c:v>(円)</c:v>
                </c:pt>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'4_年間収入五区分位階級別消費支出'!$I$21:$N$21</c:f>
              <c:numCache>
                <c:formatCode>0.0%</c:formatCode>
                <c:ptCount val="6"/>
                <c:pt idx="0">
                  <c:v>3.0362495316597977E-2</c:v>
                </c:pt>
                <c:pt idx="1">
                  <c:v>3.1003730027515157E-2</c:v>
                </c:pt>
                <c:pt idx="2">
                  <c:v>3.4674562077624753E-2</c:v>
                </c:pt>
                <c:pt idx="3">
                  <c:v>3.0540955826563056E-2</c:v>
                </c:pt>
                <c:pt idx="4">
                  <c:v>2.3415655662848606E-2</c:v>
                </c:pt>
                <c:pt idx="5">
                  <c:v>1.8483298866183721E-2</c:v>
                </c:pt>
              </c:numCache>
            </c:numRef>
          </c:val>
          <c:extLst>
            <c:ext xmlns:c16="http://schemas.microsoft.com/office/drawing/2014/chart" uri="{C3380CC4-5D6E-409C-BE32-E72D297353CC}">
              <c16:uniqueId val="{00000004-F752-468B-970B-9D4DE0FAB8C2}"/>
            </c:ext>
          </c:extLst>
        </c:ser>
        <c:ser>
          <c:idx val="14"/>
          <c:order val="7"/>
          <c:tx>
            <c:strRef>
              <c:f>'4_年間収入五区分位階級別消費支出'!$A$22:$B$22</c:f>
              <c:strCache>
                <c:ptCount val="2"/>
                <c:pt idx="0">
                  <c:v>被服及び履物</c:v>
                </c:pt>
                <c:pt idx="1">
                  <c:v>(円)</c:v>
                </c:pt>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'4_年間収入五区分位階級別消費支出'!$I$22:$N$22</c:f>
              <c:numCache>
                <c:formatCode>0.0%</c:formatCode>
                <c:ptCount val="6"/>
                <c:pt idx="0">
                  <c:v>4.2525290370925443E-2</c:v>
                </c:pt>
                <c:pt idx="1">
                  <c:v>2.1974993116260787E-2</c:v>
                </c:pt>
                <c:pt idx="2">
                  <c:v>3.1600164836267639E-2</c:v>
                </c:pt>
                <c:pt idx="3">
                  <c:v>4.6764085402035506E-2</c:v>
                </c:pt>
                <c:pt idx="4">
                  <c:v>7.0595343020442972E-2</c:v>
                </c:pt>
                <c:pt idx="5">
                  <c:v>6.1800863016199421E-2</c:v>
                </c:pt>
              </c:numCache>
            </c:numRef>
          </c:val>
          <c:extLst>
            <c:ext xmlns:c16="http://schemas.microsoft.com/office/drawing/2014/chart" uri="{C3380CC4-5D6E-409C-BE32-E72D297353CC}">
              <c16:uniqueId val="{00000005-F752-468B-970B-9D4DE0FAB8C2}"/>
            </c:ext>
          </c:extLst>
        </c:ser>
        <c:ser>
          <c:idx val="15"/>
          <c:order val="8"/>
          <c:tx>
            <c:strRef>
              <c:f>'4_年間収入五区分位階級別消費支出'!$A$23:$B$23</c:f>
              <c:strCache>
                <c:ptCount val="2"/>
                <c:pt idx="0">
                  <c:v>保健医療</c:v>
                </c:pt>
                <c:pt idx="1">
                  <c:v>(円)</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'4_年間収入五区分位階級別消費支出'!$I$23:$N$23</c:f>
              <c:numCache>
                <c:formatCode>0.0%</c:formatCode>
                <c:ptCount val="6"/>
                <c:pt idx="0">
                  <c:v>4.9868864743349568E-2</c:v>
                </c:pt>
                <c:pt idx="1">
                  <c:v>6.1155109382764264E-2</c:v>
                </c:pt>
                <c:pt idx="2">
                  <c:v>5.5494288606601473E-2</c:v>
                </c:pt>
                <c:pt idx="3">
                  <c:v>5.1637668815285587E-2</c:v>
                </c:pt>
                <c:pt idx="4">
                  <c:v>2.8578775315279494E-2</c:v>
                </c:pt>
                <c:pt idx="5">
                  <c:v>3.83102686424827E-2</c:v>
                </c:pt>
              </c:numCache>
            </c:numRef>
          </c:val>
          <c:extLst>
            <c:ext xmlns:c16="http://schemas.microsoft.com/office/drawing/2014/chart" uri="{C3380CC4-5D6E-409C-BE32-E72D297353CC}">
              <c16:uniqueId val="{00000006-F752-468B-970B-9D4DE0FAB8C2}"/>
            </c:ext>
          </c:extLst>
        </c:ser>
        <c:ser>
          <c:idx val="16"/>
          <c:order val="9"/>
          <c:tx>
            <c:strRef>
              <c:f>'4_年間収入五区分位階級別消費支出'!$A$24:$B$24</c:f>
              <c:strCache>
                <c:ptCount val="2"/>
                <c:pt idx="0">
                  <c:v>交通・通信</c:v>
                </c:pt>
                <c:pt idx="1">
                  <c:v>(円)</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'4_年間収入五区分位階級別消費支出'!$I$24:$N$24</c:f>
              <c:numCache>
                <c:formatCode>0.0%</c:formatCode>
                <c:ptCount val="6"/>
                <c:pt idx="0">
                  <c:v>0.14935369052079431</c:v>
                </c:pt>
                <c:pt idx="1">
                  <c:v>0.14451540324948156</c:v>
                </c:pt>
                <c:pt idx="2">
                  <c:v>0.17100999721662499</c:v>
                </c:pt>
                <c:pt idx="3">
                  <c:v>0.15118210259273554</c:v>
                </c:pt>
                <c:pt idx="4">
                  <c:v>0.12142866487635651</c:v>
                </c:pt>
                <c:pt idx="5">
                  <c:v>8.1673016176032787E-2</c:v>
                </c:pt>
              </c:numCache>
            </c:numRef>
          </c:val>
          <c:extLst>
            <c:ext xmlns:c16="http://schemas.microsoft.com/office/drawing/2014/chart" uri="{C3380CC4-5D6E-409C-BE32-E72D297353CC}">
              <c16:uniqueId val="{00000007-F752-468B-970B-9D4DE0FAB8C2}"/>
            </c:ext>
          </c:extLst>
        </c:ser>
        <c:ser>
          <c:idx val="17"/>
          <c:order val="10"/>
          <c:tx>
            <c:strRef>
              <c:f>'4_年間収入五区分位階級別消費支出'!$A$25:$B$25</c:f>
              <c:strCache>
                <c:ptCount val="2"/>
                <c:pt idx="0">
                  <c:v>教育</c:v>
                </c:pt>
                <c:pt idx="1">
                  <c:v>(円)</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'4_年間収入五区分位階級別消費支出'!$I$25:$N$25</c:f>
              <c:numCache>
                <c:formatCode>0.0%</c:formatCode>
                <c:ptCount val="6"/>
                <c:pt idx="0">
                  <c:v>4.5775571375046835E-2</c:v>
                </c:pt>
                <c:pt idx="1">
                  <c:v>0</c:v>
                </c:pt>
                <c:pt idx="2">
                  <c:v>1.2498669098927264E-2</c:v>
                </c:pt>
                <c:pt idx="3">
                  <c:v>5.2821885452725655E-2</c:v>
                </c:pt>
                <c:pt idx="4">
                  <c:v>0.13894119123821197</c:v>
                </c:pt>
                <c:pt idx="5">
                  <c:v>4.3851394173315378E-2</c:v>
                </c:pt>
              </c:numCache>
            </c:numRef>
          </c:val>
          <c:extLst>
            <c:ext xmlns:c16="http://schemas.microsoft.com/office/drawing/2014/chart" uri="{C3380CC4-5D6E-409C-BE32-E72D297353CC}">
              <c16:uniqueId val="{00000008-F752-468B-970B-9D4DE0FAB8C2}"/>
            </c:ext>
          </c:extLst>
        </c:ser>
        <c:ser>
          <c:idx val="18"/>
          <c:order val="11"/>
          <c:tx>
            <c:strRef>
              <c:f>'4_年間収入五区分位階級別消費支出'!$A$26:$B$26</c:f>
              <c:strCache>
                <c:ptCount val="2"/>
                <c:pt idx="0">
                  <c:v>教養娯楽</c:v>
                </c:pt>
                <c:pt idx="1">
                  <c:v>(円)</c:v>
                </c:pt>
              </c:strCache>
            </c:strRef>
          </c:tx>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'4_年間収入五区分位階級別消費支出'!$I$26:$N$26</c:f>
              <c:numCache>
                <c:formatCode>0.0%</c:formatCode>
                <c:ptCount val="6"/>
                <c:pt idx="0">
                  <c:v>0.10267890595728738</c:v>
                </c:pt>
                <c:pt idx="1">
                  <c:v>0.10058494611665911</c:v>
                </c:pt>
                <c:pt idx="2">
                  <c:v>9.954173806549374E-2</c:v>
                </c:pt>
                <c:pt idx="3">
                  <c:v>0.11312323405360393</c:v>
                </c:pt>
                <c:pt idx="4">
                  <c:v>9.7040359847386182E-2</c:v>
                </c:pt>
                <c:pt idx="5">
                  <c:v>8.4040671961665814E-2</c:v>
                </c:pt>
              </c:numCache>
            </c:numRef>
          </c:val>
          <c:extLst>
            <c:ext xmlns:c16="http://schemas.microsoft.com/office/drawing/2014/chart" uri="{C3380CC4-5D6E-409C-BE32-E72D297353CC}">
              <c16:uniqueId val="{00000009-F752-468B-970B-9D4DE0FAB8C2}"/>
            </c:ext>
          </c:extLst>
        </c:ser>
        <c:ser>
          <c:idx val="7"/>
          <c:order val="12"/>
          <c:tx>
            <c:strRef>
              <c:f>'4_年間収入五区分位階級別消費支出'!$A$27:$B$27</c:f>
              <c:strCache>
                <c:ptCount val="2"/>
                <c:pt idx="0">
                  <c:v>その他の消費支出（交際費を除く）</c:v>
                </c:pt>
                <c:pt idx="1">
                  <c:v>(円)</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'4_年間収入五区分位階級別消費支出'!$I$27:$N$27</c:f>
              <c:numCache>
                <c:formatCode>0.0%</c:formatCode>
                <c:ptCount val="6"/>
                <c:pt idx="0">
                  <c:v>0.13247470962907457</c:v>
                </c:pt>
                <c:pt idx="1">
                  <c:v>0.11455853781158819</c:v>
                </c:pt>
                <c:pt idx="2">
                  <c:v>0.14222886455784464</c:v>
                </c:pt>
                <c:pt idx="3">
                  <c:v>0.10280669158654032</c:v>
                </c:pt>
                <c:pt idx="4">
                  <c:v>0.18448483331915783</c:v>
                </c:pt>
                <c:pt idx="5">
                  <c:v>9.9910363740068647E-2</c:v>
                </c:pt>
              </c:numCache>
            </c:numRef>
          </c:val>
          <c:extLst>
            <c:ext xmlns:c16="http://schemas.microsoft.com/office/drawing/2014/chart" uri="{C3380CC4-5D6E-409C-BE32-E72D297353CC}">
              <c16:uniqueId val="{0000000A-F752-468B-970B-9D4DE0FAB8C2}"/>
            </c:ext>
          </c:extLst>
        </c:ser>
        <c:ser>
          <c:idx val="0"/>
          <c:order val="13"/>
          <c:tx>
            <c:strRef>
              <c:f>'4_年間収入五区分位階級別消費支出'!$A$31</c:f>
              <c:strCache>
                <c:ptCount val="1"/>
                <c:pt idx="0">
                  <c:v>交際費</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solidFill>
                <a:sysClr val="window" lastClr="FFFFFF">
                  <a:alpha val="70000"/>
                </a:sys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'4_年間収入五区分位階級別消費支出'!$I$4:$N$5</c:f>
              <c:strCache>
                <c:ptCount val="6"/>
                <c:pt idx="0">
                  <c:v>平均</c:v>
                </c:pt>
                <c:pt idx="1">
                  <c:v>300万円
未満</c:v>
                </c:pt>
                <c:pt idx="2">
                  <c:v>300～
500万円</c:v>
                </c:pt>
                <c:pt idx="3">
                  <c:v>500～
800万円</c:v>
                </c:pt>
                <c:pt idx="4">
                  <c:v>800～
1250万円</c:v>
                </c:pt>
                <c:pt idx="5">
                  <c:v>1250万円
以上</c:v>
                </c:pt>
              </c:strCache>
            </c:strRef>
          </c:cat>
          <c:val>
            <c:numRef>
              <c:f>'4_年間収入五区分位階級別消費支出'!$I$31:$N$31</c:f>
              <c:numCache>
                <c:formatCode>0.0%</c:formatCode>
                <c:ptCount val="6"/>
                <c:pt idx="0">
                  <c:v>3.6212064443611837E-2</c:v>
                </c:pt>
                <c:pt idx="1">
                  <c:v>4.0641935486543386E-2</c:v>
                </c:pt>
                <c:pt idx="2">
                  <c:v>1.7294482827331242E-2</c:v>
                </c:pt>
                <c:pt idx="3">
                  <c:v>4.8103813391744389E-2</c:v>
                </c:pt>
                <c:pt idx="4">
                  <c:v>4.1995673049335637E-2</c:v>
                </c:pt>
                <c:pt idx="5">
                  <c:v>7.5411337709957671E-2</c:v>
                </c:pt>
              </c:numCache>
            </c:numRef>
          </c:val>
          <c:extLst>
            <c:ext xmlns:c16="http://schemas.microsoft.com/office/drawing/2014/chart" uri="{C3380CC4-5D6E-409C-BE32-E72D297353CC}">
              <c16:uniqueId val="{00000000-0416-423E-A172-991F7FE22A49}"/>
            </c:ext>
          </c:extLst>
        </c:ser>
        <c:dLbls>
          <c:showLegendKey val="0"/>
          <c:showVal val="1"/>
          <c:showCatName val="0"/>
          <c:showSerName val="0"/>
          <c:showPercent val="0"/>
          <c:showBubbleSize val="0"/>
        </c:dLbls>
        <c:gapWidth val="100"/>
        <c:overlap val="100"/>
        <c:serLines>
          <c:spPr>
            <a:ln w="3175">
              <a:solidFill>
                <a:sysClr val="windowText" lastClr="000000"/>
              </a:solidFill>
              <a:prstDash val="dash"/>
            </a:ln>
            <a:effectLst/>
          </c:spPr>
        </c:serLines>
        <c:axId val="783648128"/>
        <c:axId val="783646816"/>
        <c:extLst>
          <c:ext xmlns:c15="http://schemas.microsoft.com/office/drawing/2012/chart" uri="{02D57815-91ED-43cb-92C2-25804820EDAC}">
            <c15:filteredBarSeries>
              <c15:ser>
                <c:idx val="5"/>
                <c:order val="0"/>
                <c:tx>
                  <c:strRef>
                    <c:extLst>
                      <c:ext uri="{02D57815-91ED-43cb-92C2-25804820EDAC}">
                        <c15:formulaRef>
                          <c15:sqref>'4_年間収入五区分位階級別消費支出'!$A$13:$B$13</c15:sqref>
                        </c15:formulaRef>
                      </c:ext>
                    </c:extLst>
                    <c:strCache>
                      <c:ptCount val="2"/>
                      <c:pt idx="0">
                        <c:v>世帯主の年齢（平均）</c:v>
                      </c:pt>
                      <c:pt idx="1">
                        <c:v>(歳)</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a:solidFill>
                              <a:schemeClr val="tx2">
                                <a:lumMod val="35000"/>
                                <a:lumOff val="65000"/>
                              </a:schemeClr>
                            </a:solidFill>
                          </a:ln>
                          <a:effectLst/>
                        </c:spPr>
                      </c15:leaderLines>
                    </c:ext>
                  </c:extLst>
                </c:dLbls>
                <c:cat>
                  <c:strRef>
                    <c:extLst>
                      <c:ext uri="{02D57815-91ED-43cb-92C2-25804820EDAC}">
                        <c15:formulaRef>
                          <c15:sqref>'4_年間収入五区分位階級別消費支出'!$I$4:$N$5</c15:sqref>
                        </c15:formulaRef>
                      </c:ext>
                    </c:extLst>
                    <c:strCache>
                      <c:ptCount val="6"/>
                      <c:pt idx="0">
                        <c:v>平均</c:v>
                      </c:pt>
                      <c:pt idx="1">
                        <c:v>300万円
未満</c:v>
                      </c:pt>
                      <c:pt idx="2">
                        <c:v>300～
500万円</c:v>
                      </c:pt>
                      <c:pt idx="3">
                        <c:v>500～
800万円</c:v>
                      </c:pt>
                      <c:pt idx="4">
                        <c:v>800～
1250万円</c:v>
                      </c:pt>
                      <c:pt idx="5">
                        <c:v>1250万円
以上</c:v>
                      </c:pt>
                    </c:strCache>
                  </c:strRef>
                </c:cat>
                <c:val>
                  <c:numRef>
                    <c:extLst>
                      <c:ext uri="{02D57815-91ED-43cb-92C2-25804820EDAC}">
                        <c15:formulaRef>
                          <c15:sqref>'4_年間収入五区分位階級別消費支出'!$C$13:$H$13</c15:sqref>
                        </c15:formulaRef>
                      </c:ext>
                    </c:extLst>
                    <c:numCache>
                      <c:formatCode>#,##0_ </c:formatCode>
                      <c:ptCount val="6"/>
                    </c:numCache>
                  </c:numRef>
                </c:val>
                <c:extLst>
                  <c:ext xmlns:c16="http://schemas.microsoft.com/office/drawing/2014/chart" uri="{C3380CC4-5D6E-409C-BE32-E72D297353CC}">
                    <c16:uniqueId val="{0000000B-F752-468B-970B-9D4DE0FAB8C2}"/>
                  </c:ext>
                </c:extLst>
              </c15:ser>
            </c15:filteredBarSeries>
            <c15:filteredBarSeries>
              <c15:ser>
                <c:idx val="6"/>
                <c:order val="1"/>
                <c:tx>
                  <c:strRef>
                    <c:extLst xmlns:c15="http://schemas.microsoft.com/office/drawing/2012/chart">
                      <c:ext xmlns:c15="http://schemas.microsoft.com/office/drawing/2012/chart" uri="{02D57815-91ED-43cb-92C2-25804820EDAC}">
                        <c15:formulaRef>
                          <c15:sqref>'4_年間収入五区分位階級別消費支出'!$A$14:$B$14</c15:sqref>
                        </c15:formulaRef>
                      </c:ext>
                    </c:extLst>
                    <c:strCache>
                      <c:ptCount val="2"/>
                      <c:pt idx="0">
                        <c:v>1世帯当たり1か月間の収入と支出</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'4_年間収入五区分位階級別消費支出'!$I$4:$N$5</c15:sqref>
                        </c15:formulaRef>
                      </c:ext>
                    </c:extLst>
                    <c:strCache>
                      <c:ptCount val="6"/>
                      <c:pt idx="0">
                        <c:v>平均</c:v>
                      </c:pt>
                      <c:pt idx="1">
                        <c:v>300万円
未満</c:v>
                      </c:pt>
                      <c:pt idx="2">
                        <c:v>300～
500万円</c:v>
                      </c:pt>
                      <c:pt idx="3">
                        <c:v>500～
800万円</c:v>
                      </c:pt>
                      <c:pt idx="4">
                        <c:v>800～
1250万円</c:v>
                      </c:pt>
                      <c:pt idx="5">
                        <c:v>1250万円
以上</c:v>
                      </c:pt>
                    </c:strCache>
                  </c:strRef>
                </c:cat>
                <c:val>
                  <c:numRef>
                    <c:extLst xmlns:c15="http://schemas.microsoft.com/office/drawing/2012/chart">
                      <c:ext xmlns:c15="http://schemas.microsoft.com/office/drawing/2012/chart" uri="{02D57815-91ED-43cb-92C2-25804820EDAC}">
                        <c15:formulaRef>
                          <c15:sqref>'4_年間収入五区分位階級別消費支出'!$C$14:$H$14</c15:sqref>
                        </c15:formulaRef>
                      </c:ext>
                    </c:extLst>
                    <c:numCache>
                      <c:formatCode>#,##0_ </c:formatCode>
                      <c:ptCount val="6"/>
                    </c:numCache>
                  </c:numRef>
                </c:val>
                <c:extLst xmlns:c15="http://schemas.microsoft.com/office/drawing/2012/chart">
                  <c:ext xmlns:c16="http://schemas.microsoft.com/office/drawing/2014/chart" uri="{C3380CC4-5D6E-409C-BE32-E72D297353CC}">
                    <c16:uniqueId val="{0000000C-F752-468B-970B-9D4DE0FAB8C2}"/>
                  </c:ext>
                </c:extLst>
              </c15:ser>
            </c15:filteredBarSeries>
          </c:ext>
        </c:extLst>
      </c:barChart>
      <c:catAx>
        <c:axId val="783648128"/>
        <c:scaling>
          <c:orientation val="maxMin"/>
        </c:scaling>
        <c:delete val="0"/>
        <c:axPos val="l"/>
        <c:numFmt formatCode="General" sourceLinked="1"/>
        <c:majorTickMark val="none"/>
        <c:minorTickMark val="none"/>
        <c:tickLblPos val="nextTo"/>
        <c:spPr>
          <a:noFill/>
          <a:ln w="6350" cap="flat" cmpd="sng" algn="ctr">
            <a:noFill/>
            <a:round/>
          </a:ln>
          <a:effectLst/>
        </c:spPr>
        <c:txPr>
          <a:bodyPr rot="0" spcFirstLastPara="1" vertOverflow="ellipsis" wrap="square" anchor="ctr" anchorCtr="0"/>
          <a:lstStyle/>
          <a:p>
            <a:pPr>
              <a:defRPr sz="900" b="0" i="0" u="none" strike="noStrike" kern="1200" baseline="0">
                <a:solidFill>
                  <a:schemeClr val="tx2"/>
                </a:solidFill>
                <a:latin typeface="+mn-lt"/>
                <a:ea typeface="+mn-ea"/>
                <a:cs typeface="+mn-cs"/>
              </a:defRPr>
            </a:pPr>
            <a:endParaRPr lang="ja-JP"/>
          </a:p>
        </c:txPr>
        <c:crossAx val="783646816"/>
        <c:crosses val="autoZero"/>
        <c:auto val="1"/>
        <c:lblAlgn val="ctr"/>
        <c:lblOffset val="100"/>
        <c:noMultiLvlLbl val="0"/>
      </c:catAx>
      <c:valAx>
        <c:axId val="783646816"/>
        <c:scaling>
          <c:orientation val="minMax"/>
        </c:scaling>
        <c:delete val="0"/>
        <c:axPos val="t"/>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83648128"/>
        <c:crosses val="autoZero"/>
        <c:crossBetween val="between"/>
        <c:minorUnit val="0.1"/>
      </c:valAx>
      <c:spPr>
        <a:noFill/>
        <a:ln>
          <a:noFill/>
        </a:ln>
        <a:effectLst/>
      </c:spPr>
    </c:plotArea>
    <c:legend>
      <c:legendPos val="tr"/>
      <c:layout>
        <c:manualLayout>
          <c:xMode val="edge"/>
          <c:yMode val="edge"/>
          <c:x val="0.78865793589068112"/>
          <c:y val="0.23691454541648749"/>
          <c:w val="0.18074902633547993"/>
          <c:h val="0.47220990485360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全　国</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076300252241326"/>
          <c:y val="0.11591674754936775"/>
          <c:w val="0.63328997045088686"/>
          <c:h val="0.84192461383243344"/>
        </c:manualLayout>
      </c:layout>
      <c:barChart>
        <c:barDir val="bar"/>
        <c:grouping val="percentStacked"/>
        <c:varyColors val="0"/>
        <c:ser>
          <c:idx val="1"/>
          <c:order val="0"/>
          <c:tx>
            <c:strRef>
              <c:f>'5_購入先、費目別消費支出及び支出割合'!$S$5</c:f>
              <c:strCache>
                <c:ptCount val="1"/>
                <c:pt idx="0">
                  <c:v>通信販売（ｲﾝﾀｰﾈｯﾄ）</c:v>
                </c:pt>
              </c:strCache>
            </c:strRef>
          </c:tx>
          <c:spPr>
            <a:solidFill>
              <a:schemeClr val="accent2"/>
            </a:solidFill>
            <a:ln>
              <a:noFill/>
            </a:ln>
            <a:effectLst/>
          </c:spPr>
          <c:invertIfNegative val="0"/>
          <c:dLbls>
            <c:dLbl>
              <c:idx val="0"/>
              <c:layout>
                <c:manualLayout>
                  <c:x val="0"/>
                  <c:y val="1.01619226357626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01-4E16-BDDA-F0D1F66AD144}"/>
                </c:ext>
              </c:extLst>
            </c:dLbl>
            <c:dLbl>
              <c:idx val="1"/>
              <c:layout>
                <c:manualLayout>
                  <c:x val="0"/>
                  <c:y val="1.27024032947033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01-4E16-BDDA-F0D1F66AD144}"/>
                </c:ext>
              </c:extLst>
            </c:dLbl>
            <c:dLbl>
              <c:idx val="5"/>
              <c:layout>
                <c:manualLayout>
                  <c:x val="-2.2998537953100185E-17"/>
                  <c:y val="1.27024032947033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01-4E16-BDDA-F0D1F66AD14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'5_購入先、費目別消費支出及び支出割合'!$S$24:$S$29</c:f>
              <c:numCache>
                <c:formatCode>0.0</c:formatCode>
                <c:ptCount val="6"/>
                <c:pt idx="0">
                  <c:v>3.3</c:v>
                </c:pt>
                <c:pt idx="1">
                  <c:v>1.2</c:v>
                </c:pt>
                <c:pt idx="2">
                  <c:v>6.8</c:v>
                </c:pt>
                <c:pt idx="3">
                  <c:v>6.4</c:v>
                </c:pt>
                <c:pt idx="4">
                  <c:v>10.1</c:v>
                </c:pt>
                <c:pt idx="5">
                  <c:v>4.8</c:v>
                </c:pt>
              </c:numCache>
            </c:numRef>
          </c:val>
          <c:extLst>
            <c:ext xmlns:c16="http://schemas.microsoft.com/office/drawing/2014/chart" uri="{C3380CC4-5D6E-409C-BE32-E72D297353CC}">
              <c16:uniqueId val="{00000001-3C91-4558-86B6-0C658F4142DB}"/>
            </c:ext>
          </c:extLst>
        </c:ser>
        <c:ser>
          <c:idx val="2"/>
          <c:order val="1"/>
          <c:tx>
            <c:strRef>
              <c:f>'5_購入先、費目別消費支出及び支出割合'!$T$5</c:f>
              <c:strCache>
                <c:ptCount val="1"/>
                <c:pt idx="0">
                  <c:v>通信販売（その他）</c:v>
                </c:pt>
              </c:strCache>
            </c:strRef>
          </c:tx>
          <c:spPr>
            <a:solidFill>
              <a:schemeClr val="accent3"/>
            </a:solidFill>
            <a:ln>
              <a:noFill/>
            </a:ln>
            <a:effectLst/>
          </c:spPr>
          <c:invertIfNegative val="0"/>
          <c:dLbls>
            <c:dLbl>
              <c:idx val="0"/>
              <c:layout>
                <c:manualLayout>
                  <c:x val="-2.2998537953100185E-17"/>
                  <c:y val="-1.52428839536440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01-4E16-BDDA-F0D1F66AD144}"/>
                </c:ext>
              </c:extLst>
            </c:dLbl>
            <c:dLbl>
              <c:idx val="1"/>
              <c:layout>
                <c:manualLayout>
                  <c:x val="-2.2998537953100185E-17"/>
                  <c:y val="-2.03238452715253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01-4E16-BDDA-F0D1F66AD144}"/>
                </c:ext>
              </c:extLst>
            </c:dLbl>
            <c:dLbl>
              <c:idx val="5"/>
              <c:layout>
                <c:manualLayout>
                  <c:x val="0"/>
                  <c:y val="-1.27024032947033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01-4E16-BDDA-F0D1F66AD14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'5_購入先、費目別消費支出及び支出割合'!$T$24:$T$29</c:f>
              <c:numCache>
                <c:formatCode>0.0</c:formatCode>
                <c:ptCount val="6"/>
                <c:pt idx="0">
                  <c:v>1.1000000000000001</c:v>
                </c:pt>
                <c:pt idx="1">
                  <c:v>1</c:v>
                </c:pt>
                <c:pt idx="2">
                  <c:v>2.7</c:v>
                </c:pt>
                <c:pt idx="3">
                  <c:v>2</c:v>
                </c:pt>
                <c:pt idx="4">
                  <c:v>0.7</c:v>
                </c:pt>
                <c:pt idx="5">
                  <c:v>2</c:v>
                </c:pt>
              </c:numCache>
            </c:numRef>
          </c:val>
          <c:extLst>
            <c:ext xmlns:c16="http://schemas.microsoft.com/office/drawing/2014/chart" uri="{C3380CC4-5D6E-409C-BE32-E72D297353CC}">
              <c16:uniqueId val="{00000002-3C91-4558-86B6-0C658F4142DB}"/>
            </c:ext>
          </c:extLst>
        </c:ser>
        <c:ser>
          <c:idx val="3"/>
          <c:order val="2"/>
          <c:tx>
            <c:strRef>
              <c:f>'5_購入先、費目別消費支出及び支出割合'!$U$5</c:f>
              <c:strCache>
                <c:ptCount val="1"/>
                <c:pt idx="0">
                  <c:v>一般小売店</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'5_購入先、費目別消費支出及び支出割合'!$U$24:$U$29</c:f>
              <c:numCache>
                <c:formatCode>0.0</c:formatCode>
                <c:ptCount val="6"/>
                <c:pt idx="0">
                  <c:v>14.7</c:v>
                </c:pt>
                <c:pt idx="1">
                  <c:v>11.6</c:v>
                </c:pt>
                <c:pt idx="2">
                  <c:v>20.5</c:v>
                </c:pt>
                <c:pt idx="3">
                  <c:v>32.700000000000003</c:v>
                </c:pt>
                <c:pt idx="4">
                  <c:v>17</c:v>
                </c:pt>
                <c:pt idx="5">
                  <c:v>12.5</c:v>
                </c:pt>
              </c:numCache>
            </c:numRef>
          </c:val>
          <c:extLst>
            <c:ext xmlns:c16="http://schemas.microsoft.com/office/drawing/2014/chart" uri="{C3380CC4-5D6E-409C-BE32-E72D297353CC}">
              <c16:uniqueId val="{00000003-3C91-4558-86B6-0C658F4142DB}"/>
            </c:ext>
          </c:extLst>
        </c:ser>
        <c:ser>
          <c:idx val="4"/>
          <c:order val="3"/>
          <c:tx>
            <c:strRef>
              <c:f>'5_購入先、費目別消費支出及び支出割合'!$V$5</c:f>
              <c:strCache>
                <c:ptCount val="1"/>
                <c:pt idx="0">
                  <c:v>スーパー</c:v>
                </c:pt>
              </c:strCache>
            </c:strRef>
          </c:tx>
          <c:spPr>
            <a:solidFill>
              <a:schemeClr val="accent5"/>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'5_購入先、費目別消費支出及び支出割合'!$V$24:$V$29</c:f>
              <c:numCache>
                <c:formatCode>0.0</c:formatCode>
                <c:ptCount val="6"/>
                <c:pt idx="0">
                  <c:v>24.6</c:v>
                </c:pt>
                <c:pt idx="1">
                  <c:v>61</c:v>
                </c:pt>
                <c:pt idx="2">
                  <c:v>17.5</c:v>
                </c:pt>
                <c:pt idx="3">
                  <c:v>13.4</c:v>
                </c:pt>
                <c:pt idx="4">
                  <c:v>6.3</c:v>
                </c:pt>
                <c:pt idx="5">
                  <c:v>8.4</c:v>
                </c:pt>
              </c:numCache>
            </c:numRef>
          </c:val>
          <c:extLst>
            <c:ext xmlns:c16="http://schemas.microsoft.com/office/drawing/2014/chart" uri="{C3380CC4-5D6E-409C-BE32-E72D297353CC}">
              <c16:uniqueId val="{00000004-3C91-4558-86B6-0C658F4142DB}"/>
            </c:ext>
          </c:extLst>
        </c:ser>
        <c:ser>
          <c:idx val="5"/>
          <c:order val="4"/>
          <c:tx>
            <c:strRef>
              <c:f>'5_購入先、費目別消費支出及び支出割合'!$W$5</c:f>
              <c:strCache>
                <c:ptCount val="1"/>
                <c:pt idx="0">
                  <c:v>ｺﾝﾋﾞﾆｴﾝｽ ｽﾄｱ</c:v>
                </c:pt>
              </c:strCache>
            </c:strRef>
          </c:tx>
          <c:spPr>
            <a:solidFill>
              <a:schemeClr val="accent6"/>
            </a:solidFill>
            <a:ln>
              <a:noFill/>
            </a:ln>
            <a:effectLst/>
          </c:spPr>
          <c:invertIfNegative val="0"/>
          <c:dLbls>
            <c:dLbl>
              <c:idx val="0"/>
              <c:layout>
                <c:manualLayout>
                  <c:x val="0"/>
                  <c:y val="1.77833646125847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01-4E16-BDDA-F0D1F66AD144}"/>
                </c:ext>
              </c:extLst>
            </c:dLbl>
            <c:dLbl>
              <c:idx val="2"/>
              <c:layout>
                <c:manualLayout>
                  <c:x val="-9.199415181240074E-17"/>
                  <c:y val="1.77833646125847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01-4E16-BDDA-F0D1F66AD144}"/>
                </c:ext>
              </c:extLst>
            </c:dLbl>
            <c:dLbl>
              <c:idx val="4"/>
              <c:layout>
                <c:manualLayout>
                  <c:x val="0"/>
                  <c:y val="2.03238452715254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01-4E16-BDDA-F0D1F66AD14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'5_購入先、費目別消費支出及び支出割合'!$W$24:$W$29</c:f>
              <c:numCache>
                <c:formatCode>0.0</c:formatCode>
                <c:ptCount val="6"/>
                <c:pt idx="0">
                  <c:v>3.1</c:v>
                </c:pt>
                <c:pt idx="1">
                  <c:v>6</c:v>
                </c:pt>
                <c:pt idx="2">
                  <c:v>0.6</c:v>
                </c:pt>
                <c:pt idx="3">
                  <c:v>0.2</c:v>
                </c:pt>
                <c:pt idx="4">
                  <c:v>1.8</c:v>
                </c:pt>
                <c:pt idx="5">
                  <c:v>6.8</c:v>
                </c:pt>
              </c:numCache>
            </c:numRef>
          </c:val>
          <c:extLst>
            <c:ext xmlns:c16="http://schemas.microsoft.com/office/drawing/2014/chart" uri="{C3380CC4-5D6E-409C-BE32-E72D297353CC}">
              <c16:uniqueId val="{00000005-3C91-4558-86B6-0C658F4142DB}"/>
            </c:ext>
          </c:extLst>
        </c:ser>
        <c:ser>
          <c:idx val="6"/>
          <c:order val="5"/>
          <c:tx>
            <c:strRef>
              <c:f>'5_購入先、費目別消費支出及び支出割合'!$X$5</c:f>
              <c:strCache>
                <c:ptCount val="1"/>
                <c:pt idx="0">
                  <c:v>百貨店</c:v>
                </c:pt>
              </c:strCache>
            </c:strRef>
          </c:tx>
          <c:spPr>
            <a:solidFill>
              <a:schemeClr val="accent1">
                <a:lumMod val="60000"/>
              </a:schemeClr>
            </a:solidFill>
            <a:ln>
              <a:noFill/>
            </a:ln>
            <a:effectLst/>
          </c:spPr>
          <c:invertIfNegative val="0"/>
          <c:dLbls>
            <c:dLbl>
              <c:idx val="0"/>
              <c:layout>
                <c:manualLayout>
                  <c:x val="0"/>
                  <c:y val="-1.52428839536440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01-4E16-BDDA-F0D1F66AD144}"/>
                </c:ext>
              </c:extLst>
            </c:dLbl>
            <c:dLbl>
              <c:idx val="2"/>
              <c:layout>
                <c:manualLayout>
                  <c:x val="0"/>
                  <c:y val="-1.52428839536440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01-4E16-BDDA-F0D1F66AD144}"/>
                </c:ext>
              </c:extLst>
            </c:dLbl>
            <c:dLbl>
              <c:idx val="4"/>
              <c:layout>
                <c:manualLayout>
                  <c:x val="4.599707590620037E-17"/>
                  <c:y val="-2.28643259304660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01-4E16-BDDA-F0D1F66AD144}"/>
                </c:ext>
              </c:extLst>
            </c:dLbl>
            <c:dLbl>
              <c:idx val="5"/>
              <c:layout>
                <c:manualLayout>
                  <c:x val="-4.599707590620037E-17"/>
                  <c:y val="-2.03238452715253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01-4E16-BDDA-F0D1F66AD14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'5_購入先、費目別消費支出及び支出割合'!$X$24:$X$29</c:f>
              <c:numCache>
                <c:formatCode>0.0</c:formatCode>
                <c:ptCount val="6"/>
                <c:pt idx="0">
                  <c:v>3.2</c:v>
                </c:pt>
                <c:pt idx="1">
                  <c:v>3.2</c:v>
                </c:pt>
                <c:pt idx="2">
                  <c:v>3.3</c:v>
                </c:pt>
                <c:pt idx="3">
                  <c:v>18.100000000000001</c:v>
                </c:pt>
                <c:pt idx="4">
                  <c:v>2.4</c:v>
                </c:pt>
                <c:pt idx="5">
                  <c:v>5.5</c:v>
                </c:pt>
              </c:numCache>
            </c:numRef>
          </c:val>
          <c:extLst>
            <c:ext xmlns:c16="http://schemas.microsoft.com/office/drawing/2014/chart" uri="{C3380CC4-5D6E-409C-BE32-E72D297353CC}">
              <c16:uniqueId val="{00000006-3C91-4558-86B6-0C658F4142DB}"/>
            </c:ext>
          </c:extLst>
        </c:ser>
        <c:ser>
          <c:idx val="7"/>
          <c:order val="6"/>
          <c:tx>
            <c:strRef>
              <c:f>'5_購入先、費目別消費支出及び支出割合'!$Y$5</c:f>
              <c:strCache>
                <c:ptCount val="1"/>
                <c:pt idx="0">
                  <c:v>生協・購買</c:v>
                </c:pt>
              </c:strCache>
            </c:strRef>
          </c:tx>
          <c:spPr>
            <a:solidFill>
              <a:schemeClr val="accent2">
                <a:lumMod val="60000"/>
              </a:schemeClr>
            </a:solidFill>
            <a:ln>
              <a:noFill/>
            </a:ln>
            <a:effectLst/>
          </c:spPr>
          <c:invertIfNegative val="0"/>
          <c:dLbls>
            <c:dLbl>
              <c:idx val="0"/>
              <c:layout>
                <c:manualLayout>
                  <c:x val="-9.199415181240074E-17"/>
                  <c:y val="2.54048065894067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101-4E16-BDDA-F0D1F66AD144}"/>
                </c:ext>
              </c:extLst>
            </c:dLbl>
            <c:dLbl>
              <c:idx val="2"/>
              <c:layout>
                <c:manualLayout>
                  <c:x val="0"/>
                  <c:y val="2.28643259304660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01-4E16-BDDA-F0D1F66AD144}"/>
                </c:ext>
              </c:extLst>
            </c:dLbl>
            <c:dLbl>
              <c:idx val="4"/>
              <c:layout>
                <c:manualLayout>
                  <c:x val="-4.599707590620037E-17"/>
                  <c:y val="2.0324045309372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01-4E16-BDDA-F0D1F66AD14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'5_購入先、費目別消費支出及び支出割合'!$Y$24:$Y$29</c:f>
              <c:numCache>
                <c:formatCode>0.0</c:formatCode>
                <c:ptCount val="6"/>
                <c:pt idx="0">
                  <c:v>2.4</c:v>
                </c:pt>
                <c:pt idx="1">
                  <c:v>5.8</c:v>
                </c:pt>
                <c:pt idx="2">
                  <c:v>2.4</c:v>
                </c:pt>
                <c:pt idx="3">
                  <c:v>1.5</c:v>
                </c:pt>
                <c:pt idx="4">
                  <c:v>0.7</c:v>
                </c:pt>
                <c:pt idx="5">
                  <c:v>0.6</c:v>
                </c:pt>
              </c:numCache>
            </c:numRef>
          </c:val>
          <c:extLst>
            <c:ext xmlns:c16="http://schemas.microsoft.com/office/drawing/2014/chart" uri="{C3380CC4-5D6E-409C-BE32-E72D297353CC}">
              <c16:uniqueId val="{00000007-3C91-4558-86B6-0C658F4142DB}"/>
            </c:ext>
          </c:extLst>
        </c:ser>
        <c:ser>
          <c:idx val="8"/>
          <c:order val="7"/>
          <c:tx>
            <c:strRef>
              <c:f>'5_購入先、費目別消費支出及び支出割合'!$Z$5</c:f>
              <c:strCache>
                <c:ptCount val="1"/>
                <c:pt idx="0">
                  <c:v>ﾃﾞｨｽｶｳﾝﾄｽﾄｱ・ 量販専門店</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'5_購入先、費目別消費支出及び支出割合'!$Z$24:$Z$29</c:f>
              <c:numCache>
                <c:formatCode>0.0</c:formatCode>
                <c:ptCount val="6"/>
                <c:pt idx="0">
                  <c:v>7.4</c:v>
                </c:pt>
                <c:pt idx="1">
                  <c:v>5.3</c:v>
                </c:pt>
                <c:pt idx="2">
                  <c:v>34.200000000000003</c:v>
                </c:pt>
                <c:pt idx="3">
                  <c:v>16.899999999999999</c:v>
                </c:pt>
                <c:pt idx="4">
                  <c:v>9.1999999999999993</c:v>
                </c:pt>
                <c:pt idx="5">
                  <c:v>8</c:v>
                </c:pt>
              </c:numCache>
            </c:numRef>
          </c:val>
          <c:extLst>
            <c:ext xmlns:c16="http://schemas.microsoft.com/office/drawing/2014/chart" uri="{C3380CC4-5D6E-409C-BE32-E72D297353CC}">
              <c16:uniqueId val="{00000008-3C91-4558-86B6-0C658F4142DB}"/>
            </c:ext>
          </c:extLst>
        </c:ser>
        <c:ser>
          <c:idx val="9"/>
          <c:order val="8"/>
          <c:tx>
            <c:strRef>
              <c:f>'5_購入先、費目別消費支出及び支出割合'!$AA$5</c:f>
              <c:strCache>
                <c:ptCount val="1"/>
                <c:pt idx="0">
                  <c:v>その他</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'5_購入先、費目別消費支出及び支出割合'!$AA$24:$AA$29</c:f>
              <c:numCache>
                <c:formatCode>0.0</c:formatCode>
                <c:ptCount val="6"/>
                <c:pt idx="0">
                  <c:v>40.1</c:v>
                </c:pt>
                <c:pt idx="1">
                  <c:v>5.0999999999999996</c:v>
                </c:pt>
                <c:pt idx="2">
                  <c:v>12</c:v>
                </c:pt>
                <c:pt idx="3">
                  <c:v>9</c:v>
                </c:pt>
                <c:pt idx="4">
                  <c:v>51.8</c:v>
                </c:pt>
                <c:pt idx="5">
                  <c:v>51.4</c:v>
                </c:pt>
              </c:numCache>
            </c:numRef>
          </c:val>
          <c:extLst>
            <c:ext xmlns:c16="http://schemas.microsoft.com/office/drawing/2014/chart" uri="{C3380CC4-5D6E-409C-BE32-E72D297353CC}">
              <c16:uniqueId val="{00000009-3C91-4558-86B6-0C658F4142DB}"/>
            </c:ext>
          </c:extLst>
        </c:ser>
        <c:dLbls>
          <c:dLblPos val="ctr"/>
          <c:showLegendKey val="0"/>
          <c:showVal val="1"/>
          <c:showCatName val="0"/>
          <c:showSerName val="0"/>
          <c:showPercent val="0"/>
          <c:showBubbleSize val="0"/>
        </c:dLbls>
        <c:gapWidth val="100"/>
        <c:overlap val="100"/>
        <c:serLines>
          <c:spPr>
            <a:ln w="3175" cap="flat" cmpd="sng" algn="ctr">
              <a:solidFill>
                <a:schemeClr val="tx1"/>
              </a:solidFill>
              <a:prstDash val="dash"/>
              <a:round/>
            </a:ln>
            <a:effectLst/>
          </c:spPr>
        </c:serLines>
        <c:axId val="671845120"/>
        <c:axId val="671846760"/>
      </c:barChart>
      <c:catAx>
        <c:axId val="671845120"/>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1846760"/>
        <c:crosses val="autoZero"/>
        <c:auto val="1"/>
        <c:lblAlgn val="ctr"/>
        <c:lblOffset val="100"/>
        <c:noMultiLvlLbl val="0"/>
      </c:catAx>
      <c:valAx>
        <c:axId val="671846760"/>
        <c:scaling>
          <c:orientation val="minMax"/>
        </c:scaling>
        <c:delete val="0"/>
        <c:axPos val="t"/>
        <c:numFmt formatCode="0%" sourceLinked="1"/>
        <c:majorTickMark val="none"/>
        <c:minorTickMark val="in"/>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1845120"/>
        <c:crosses val="autoZero"/>
        <c:crossBetween val="between"/>
        <c:minorUnit val="0.1"/>
      </c:valAx>
      <c:spPr>
        <a:noFill/>
        <a:ln>
          <a:noFill/>
        </a:ln>
        <a:effectLst/>
      </c:spPr>
    </c:plotArea>
    <c:legend>
      <c:legendPos val="tr"/>
      <c:layout>
        <c:manualLayout>
          <c:xMode val="edge"/>
          <c:yMode val="edge"/>
          <c:x val="0.81445285646028809"/>
          <c:y val="0.28710042145848785"/>
          <c:w val="0.15397662153572222"/>
          <c:h val="0.381051140135159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和歌山市</a:t>
            </a:r>
          </a:p>
        </c:rich>
      </c:tx>
      <c:layout>
        <c:manualLayout>
          <c:xMode val="edge"/>
          <c:yMode val="edge"/>
          <c:x val="0.3959672164623109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39289480081677"/>
          <c:y val="0.10086300360974314"/>
          <c:w val="0.81166822449351572"/>
          <c:h val="0.83941562146374771"/>
        </c:manualLayout>
      </c:layout>
      <c:barChart>
        <c:barDir val="bar"/>
        <c:grouping val="percentStacked"/>
        <c:varyColors val="0"/>
        <c:ser>
          <c:idx val="1"/>
          <c:order val="0"/>
          <c:tx>
            <c:strRef>
              <c:f>'5_購入先、費目別消費支出及び支出割合'!$E$5</c:f>
              <c:strCache>
                <c:ptCount val="1"/>
                <c:pt idx="0">
                  <c:v>通信販売（ｲﾝﾀｰﾈｯﾄ）</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'5_購入先、費目別消費支出及び支出割合'!$E$24:$E$29</c:f>
              <c:numCache>
                <c:formatCode>0.0</c:formatCode>
                <c:ptCount val="6"/>
                <c:pt idx="0">
                  <c:v>4.815572914490998</c:v>
                </c:pt>
                <c:pt idx="1">
                  <c:v>0.54738141784134176</c:v>
                </c:pt>
                <c:pt idx="2">
                  <c:v>4.1119118270453576</c:v>
                </c:pt>
                <c:pt idx="3">
                  <c:v>5.1165518252455655</c:v>
                </c:pt>
                <c:pt idx="4">
                  <c:v>30.421408797293143</c:v>
                </c:pt>
                <c:pt idx="5">
                  <c:v>2.2224794536404677</c:v>
                </c:pt>
              </c:numCache>
            </c:numRef>
          </c:val>
          <c:extLst>
            <c:ext xmlns:c16="http://schemas.microsoft.com/office/drawing/2014/chart" uri="{C3380CC4-5D6E-409C-BE32-E72D297353CC}">
              <c16:uniqueId val="{00000001-3C91-4558-86B6-0C658F4142DB}"/>
            </c:ext>
          </c:extLst>
        </c:ser>
        <c:ser>
          <c:idx val="2"/>
          <c:order val="1"/>
          <c:tx>
            <c:strRef>
              <c:f>'5_購入先、費目別消費支出及び支出割合'!$F$5</c:f>
              <c:strCache>
                <c:ptCount val="1"/>
                <c:pt idx="0">
                  <c:v>通信販売（その他）</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'5_購入先、費目別消費支出及び支出割合'!$F$24:$F$29</c:f>
              <c:numCache>
                <c:formatCode>0.0</c:formatCode>
                <c:ptCount val="6"/>
                <c:pt idx="0">
                  <c:v>0.29408078867120596</c:v>
                </c:pt>
                <c:pt idx="1">
                  <c:v>0</c:v>
                </c:pt>
                <c:pt idx="2">
                  <c:v>0</c:v>
                </c:pt>
                <c:pt idx="3">
                  <c:v>3.8850608415188383</c:v>
                </c:pt>
                <c:pt idx="4">
                  <c:v>0</c:v>
                </c:pt>
                <c:pt idx="5">
                  <c:v>0.43986572519967587</c:v>
                </c:pt>
              </c:numCache>
            </c:numRef>
          </c:val>
          <c:extLst>
            <c:ext xmlns:c16="http://schemas.microsoft.com/office/drawing/2014/chart" uri="{C3380CC4-5D6E-409C-BE32-E72D297353CC}">
              <c16:uniqueId val="{00000002-3C91-4558-86B6-0C658F4142DB}"/>
            </c:ext>
          </c:extLst>
        </c:ser>
        <c:ser>
          <c:idx val="3"/>
          <c:order val="2"/>
          <c:tx>
            <c:strRef>
              <c:f>'5_購入先、費目別消費支出及び支出割合'!$G$5</c:f>
              <c:strCache>
                <c:ptCount val="1"/>
                <c:pt idx="0">
                  <c:v>一般小売店</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'5_購入先、費目別消費支出及び支出割合'!$G$24:$G$29</c:f>
              <c:numCache>
                <c:formatCode>0.0</c:formatCode>
                <c:ptCount val="6"/>
                <c:pt idx="0">
                  <c:v>12.835122603283345</c:v>
                </c:pt>
                <c:pt idx="1">
                  <c:v>11.746064409918716</c:v>
                </c:pt>
                <c:pt idx="2">
                  <c:v>15.967217747633178</c:v>
                </c:pt>
                <c:pt idx="3">
                  <c:v>18.091188975223574</c:v>
                </c:pt>
                <c:pt idx="4">
                  <c:v>15.249154106428792</c:v>
                </c:pt>
                <c:pt idx="5">
                  <c:v>8.6468341243199447</c:v>
                </c:pt>
              </c:numCache>
            </c:numRef>
          </c:val>
          <c:extLst>
            <c:ext xmlns:c16="http://schemas.microsoft.com/office/drawing/2014/chart" uri="{C3380CC4-5D6E-409C-BE32-E72D297353CC}">
              <c16:uniqueId val="{00000003-3C91-4558-86B6-0C658F4142DB}"/>
            </c:ext>
          </c:extLst>
        </c:ser>
        <c:ser>
          <c:idx val="4"/>
          <c:order val="3"/>
          <c:tx>
            <c:strRef>
              <c:f>'5_購入先、費目別消費支出及び支出割合'!$H$5</c:f>
              <c:strCache>
                <c:ptCount val="1"/>
                <c:pt idx="0">
                  <c:v>スーパー</c:v>
                </c:pt>
              </c:strCache>
            </c:strRef>
          </c:tx>
          <c:spPr>
            <a:solidFill>
              <a:schemeClr val="accent5"/>
            </a:solidFill>
            <a:ln>
              <a:noFill/>
            </a:ln>
            <a:effectLst/>
          </c:spPr>
          <c:invertIfNegative val="0"/>
          <c:dLbls>
            <c:dLbl>
              <c:idx val="1"/>
              <c:spPr>
                <a:solidFill>
                  <a:schemeClr val="bg1">
                    <a:alpha val="70000"/>
                  </a:schemeClr>
                </a:solidFill>
                <a:ln w="1905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A-3C91-4558-86B6-0C658F4142D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'5_購入先、費目別消費支出及び支出割合'!$H$24:$H$29</c:f>
              <c:numCache>
                <c:formatCode>0.0</c:formatCode>
                <c:ptCount val="6"/>
                <c:pt idx="0">
                  <c:v>35.956389155770921</c:v>
                </c:pt>
                <c:pt idx="1">
                  <c:v>70.807696265047852</c:v>
                </c:pt>
                <c:pt idx="2">
                  <c:v>25.71711177052423</c:v>
                </c:pt>
                <c:pt idx="3">
                  <c:v>27.620583492156577</c:v>
                </c:pt>
                <c:pt idx="4">
                  <c:v>10.473700399876961</c:v>
                </c:pt>
                <c:pt idx="5">
                  <c:v>18.034494733186712</c:v>
                </c:pt>
              </c:numCache>
            </c:numRef>
          </c:val>
          <c:extLst>
            <c:ext xmlns:c16="http://schemas.microsoft.com/office/drawing/2014/chart" uri="{C3380CC4-5D6E-409C-BE32-E72D297353CC}">
              <c16:uniqueId val="{00000004-3C91-4558-86B6-0C658F4142DB}"/>
            </c:ext>
          </c:extLst>
        </c:ser>
        <c:ser>
          <c:idx val="5"/>
          <c:order val="4"/>
          <c:tx>
            <c:strRef>
              <c:f>'5_購入先、費目別消費支出及び支出割合'!$I$5</c:f>
              <c:strCache>
                <c:ptCount val="1"/>
                <c:pt idx="0">
                  <c:v>ｺﾝﾋﾞﾆｴﾝｽ ｽﾄｱ</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'5_購入先、費目別消費支出及び支出割合'!$I$24:$I$29</c:f>
              <c:numCache>
                <c:formatCode>0.0</c:formatCode>
                <c:ptCount val="6"/>
                <c:pt idx="0">
                  <c:v>2.2891515936338194</c:v>
                </c:pt>
                <c:pt idx="1">
                  <c:v>3.0949686181705935</c:v>
                </c:pt>
                <c:pt idx="2">
                  <c:v>7.0651405962978669E-2</c:v>
                </c:pt>
                <c:pt idx="3">
                  <c:v>0</c:v>
                </c:pt>
                <c:pt idx="4">
                  <c:v>1.130421408797293</c:v>
                </c:pt>
                <c:pt idx="5">
                  <c:v>9.6770459543928702</c:v>
                </c:pt>
              </c:numCache>
            </c:numRef>
          </c:val>
          <c:extLst>
            <c:ext xmlns:c16="http://schemas.microsoft.com/office/drawing/2014/chart" uri="{C3380CC4-5D6E-409C-BE32-E72D297353CC}">
              <c16:uniqueId val="{00000005-3C91-4558-86B6-0C658F4142DB}"/>
            </c:ext>
          </c:extLst>
        </c:ser>
        <c:ser>
          <c:idx val="6"/>
          <c:order val="5"/>
          <c:tx>
            <c:strRef>
              <c:f>'5_購入先、費目別消費支出及び支出割合'!$J$5</c:f>
              <c:strCache>
                <c:ptCount val="1"/>
                <c:pt idx="0">
                  <c:v>百貨店</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'5_購入先、費目別消費支出及び支出割合'!$J$24:$J$29</c:f>
              <c:numCache>
                <c:formatCode>0.0</c:formatCode>
                <c:ptCount val="6"/>
                <c:pt idx="0">
                  <c:v>4.4053636325661056</c:v>
                </c:pt>
                <c:pt idx="1">
                  <c:v>4.9840518571869534</c:v>
                </c:pt>
                <c:pt idx="2">
                  <c:v>12.420517168291649</c:v>
                </c:pt>
                <c:pt idx="3">
                  <c:v>16.771734349802081</c:v>
                </c:pt>
                <c:pt idx="4">
                  <c:v>0.39987696093509689</c:v>
                </c:pt>
                <c:pt idx="5">
                  <c:v>7.5008681560365789</c:v>
                </c:pt>
              </c:numCache>
            </c:numRef>
          </c:val>
          <c:extLst>
            <c:ext xmlns:c16="http://schemas.microsoft.com/office/drawing/2014/chart" uri="{C3380CC4-5D6E-409C-BE32-E72D297353CC}">
              <c16:uniqueId val="{00000006-3C91-4558-86B6-0C658F4142DB}"/>
            </c:ext>
          </c:extLst>
        </c:ser>
        <c:ser>
          <c:idx val="7"/>
          <c:order val="6"/>
          <c:tx>
            <c:strRef>
              <c:f>'5_購入先、費目別消費支出及び支出割合'!$K$5</c:f>
              <c:strCache>
                <c:ptCount val="1"/>
                <c:pt idx="0">
                  <c:v>生協・購買</c:v>
                </c:pt>
              </c:strCache>
            </c:strRef>
          </c:tx>
          <c:spPr>
            <a:solidFill>
              <a:schemeClr val="accent2">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'5_購入先、費目別消費支出及び支出割合'!$K$24:$K$29</c:f>
              <c:numCache>
                <c:formatCode>0.0</c:formatCode>
                <c:ptCount val="6"/>
                <c:pt idx="0">
                  <c:v>1.774510213459209</c:v>
                </c:pt>
                <c:pt idx="1">
                  <c:v>3.4468566724971708</c:v>
                </c:pt>
                <c:pt idx="2">
                  <c:v>4.0977815458527624</c:v>
                </c:pt>
                <c:pt idx="3">
                  <c:v>0.26389092508429851</c:v>
                </c:pt>
                <c:pt idx="4">
                  <c:v>0.19224853891110427</c:v>
                </c:pt>
                <c:pt idx="5">
                  <c:v>0.74082648454682254</c:v>
                </c:pt>
              </c:numCache>
            </c:numRef>
          </c:val>
          <c:extLst>
            <c:ext xmlns:c16="http://schemas.microsoft.com/office/drawing/2014/chart" uri="{C3380CC4-5D6E-409C-BE32-E72D297353CC}">
              <c16:uniqueId val="{00000007-3C91-4558-86B6-0C658F4142DB}"/>
            </c:ext>
          </c:extLst>
        </c:ser>
        <c:ser>
          <c:idx val="8"/>
          <c:order val="7"/>
          <c:tx>
            <c:strRef>
              <c:f>'5_購入先、費目別消費支出及び支出割合'!$L$5</c:f>
              <c:strCache>
                <c:ptCount val="1"/>
                <c:pt idx="0">
                  <c:v>ﾃﾞｨｽｶｳﾝﾄｽﾄｱ・ 量販専門店</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'5_購入先、費目別消費支出及び支出割合'!$L$24:$L$29</c:f>
              <c:numCache>
                <c:formatCode>0.0</c:formatCode>
                <c:ptCount val="6"/>
                <c:pt idx="0">
                  <c:v>5.1597811103220685</c:v>
                </c:pt>
                <c:pt idx="1">
                  <c:v>1.9405288609939293</c:v>
                </c:pt>
                <c:pt idx="2">
                  <c:v>19.980217606330367</c:v>
                </c:pt>
                <c:pt idx="3">
                  <c:v>13.678346283536138</c:v>
                </c:pt>
                <c:pt idx="4">
                  <c:v>10.542909873884959</c:v>
                </c:pt>
                <c:pt idx="5">
                  <c:v>9.3876606088667671</c:v>
                </c:pt>
              </c:numCache>
            </c:numRef>
          </c:val>
          <c:extLst>
            <c:ext xmlns:c16="http://schemas.microsoft.com/office/drawing/2014/chart" uri="{C3380CC4-5D6E-409C-BE32-E72D297353CC}">
              <c16:uniqueId val="{00000008-3C91-4558-86B6-0C658F4142DB}"/>
            </c:ext>
          </c:extLst>
        </c:ser>
        <c:ser>
          <c:idx val="9"/>
          <c:order val="8"/>
          <c:tx>
            <c:strRef>
              <c:f>'5_購入先、費目別消費支出及び支出割合'!$M$5</c:f>
              <c:strCache>
                <c:ptCount val="1"/>
                <c:pt idx="0">
                  <c:v>その他</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'5_購入先、費目別消費支出及び支出割合'!$C$24:$C$29</c:f>
              <c:strCache>
                <c:ptCount val="6"/>
                <c:pt idx="0">
                  <c:v>消費支出</c:v>
                </c:pt>
                <c:pt idx="1">
                  <c:v>食料（外食除く）</c:v>
                </c:pt>
                <c:pt idx="2">
                  <c:v>家具・家事用品</c:v>
                </c:pt>
                <c:pt idx="3">
                  <c:v>被服及び履物</c:v>
                </c:pt>
                <c:pt idx="4">
                  <c:v>教養娯楽</c:v>
                </c:pt>
                <c:pt idx="5">
                  <c:v>諸雑費</c:v>
                </c:pt>
              </c:strCache>
            </c:strRef>
          </c:cat>
          <c:val>
            <c:numRef>
              <c:f>'5_購入先、費目別消費支出及び支出割合'!$M$24:$M$29</c:f>
              <c:numCache>
                <c:formatCode>0.0</c:formatCode>
                <c:ptCount val="6"/>
                <c:pt idx="0">
                  <c:v>32.470027987802332</c:v>
                </c:pt>
                <c:pt idx="1">
                  <c:v>3.4324518983434511</c:v>
                </c:pt>
                <c:pt idx="2">
                  <c:v>17.634590928359476</c:v>
                </c:pt>
                <c:pt idx="3">
                  <c:v>14.572643307432928</c:v>
                </c:pt>
                <c:pt idx="4">
                  <c:v>31.590279913872653</c:v>
                </c:pt>
                <c:pt idx="5">
                  <c:v>43.349924759810165</c:v>
                </c:pt>
              </c:numCache>
            </c:numRef>
          </c:val>
          <c:extLst>
            <c:ext xmlns:c16="http://schemas.microsoft.com/office/drawing/2014/chart" uri="{C3380CC4-5D6E-409C-BE32-E72D297353CC}">
              <c16:uniqueId val="{00000009-3C91-4558-86B6-0C658F4142DB}"/>
            </c:ext>
          </c:extLst>
        </c:ser>
        <c:dLbls>
          <c:dLblPos val="ctr"/>
          <c:showLegendKey val="0"/>
          <c:showVal val="1"/>
          <c:showCatName val="0"/>
          <c:showSerName val="0"/>
          <c:showPercent val="0"/>
          <c:showBubbleSize val="0"/>
        </c:dLbls>
        <c:gapWidth val="100"/>
        <c:overlap val="100"/>
        <c:serLines>
          <c:spPr>
            <a:ln w="3175" cap="flat" cmpd="sng" algn="ctr">
              <a:solidFill>
                <a:schemeClr val="tx1"/>
              </a:solidFill>
              <a:prstDash val="dash"/>
              <a:round/>
            </a:ln>
            <a:effectLst/>
          </c:spPr>
        </c:serLines>
        <c:axId val="671845120"/>
        <c:axId val="671846760"/>
      </c:barChart>
      <c:catAx>
        <c:axId val="671845120"/>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1846760"/>
        <c:crosses val="autoZero"/>
        <c:auto val="1"/>
        <c:lblAlgn val="ctr"/>
        <c:lblOffset val="100"/>
        <c:noMultiLvlLbl val="0"/>
      </c:catAx>
      <c:valAx>
        <c:axId val="671846760"/>
        <c:scaling>
          <c:orientation val="minMax"/>
        </c:scaling>
        <c:delete val="0"/>
        <c:axPos val="t"/>
        <c:numFmt formatCode="0%" sourceLinked="1"/>
        <c:majorTickMark val="none"/>
        <c:minorTickMark val="in"/>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1845120"/>
        <c:crosses val="autoZero"/>
        <c:crossBetween val="between"/>
        <c:min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和歌山市</a:t>
            </a:r>
          </a:p>
        </c:rich>
      </c:tx>
      <c:layout>
        <c:manualLayout>
          <c:xMode val="edge"/>
          <c:yMode val="edge"/>
          <c:x val="0.44794315776457772"/>
          <c:y val="2.03891791494397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8"/>
          <c:order val="0"/>
          <c:tx>
            <c:strRef>
              <c:f>'6_購入先年齢階級別消費支出及び支出割合（総世帯）'!$D$5</c:f>
              <c:strCache>
                <c:ptCount val="1"/>
                <c:pt idx="0">
                  <c:v>通信販売
（ｲﾝﾀｰﾈｯﾄ）</c:v>
                </c:pt>
              </c:strCache>
            </c:strRef>
          </c:tx>
          <c:spPr>
            <a:solidFill>
              <a:schemeClr val="accent3">
                <a:lumMod val="60000"/>
              </a:schemeClr>
            </a:solidFill>
            <a:ln>
              <a:noFill/>
            </a:ln>
            <a:effectLst/>
          </c:spPr>
          <c:invertIfNegative val="0"/>
          <c:dLbls>
            <c:dLbl>
              <c:idx val="5"/>
              <c:layout>
                <c:manualLayout>
                  <c:x val="0"/>
                  <c:y val="4.607631389488840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5B-43EA-AD39-6BDA859BE41C}"/>
                </c:ext>
              </c:extLst>
            </c:dLbl>
            <c:dLbl>
              <c:idx val="6"/>
              <c:layout>
                <c:manualLayout>
                  <c:x val="0"/>
                  <c:y val="-2.87976961843055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5B-43EA-AD39-6BDA859BE41C}"/>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平均</c:v>
              </c:pt>
              <c:pt idx="1">
                <c:v>30歳代</c:v>
              </c:pt>
              <c:pt idx="2">
                <c:v>40歳代</c:v>
              </c:pt>
              <c:pt idx="3">
                <c:v>50歳代</c:v>
              </c:pt>
              <c:pt idx="4">
                <c:v>60歳代</c:v>
              </c:pt>
              <c:pt idx="5">
                <c:v>70歳代</c:v>
              </c:pt>
              <c:pt idx="6">
                <c:v>80歳以上</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'6_購入先年齢階級別消費支出及び支出割合（総世帯）'!$D$14:$D$21</c15:sqref>
                  </c15:fullRef>
                </c:ext>
              </c:extLst>
              <c:f>('6_購入先年齢階級別消費支出及び支出割合（総世帯）'!$D$14,'6_購入先年齢階級別消費支出及び支出割合（総世帯）'!$D$16:$D$21)</c:f>
              <c:numCache>
                <c:formatCode>#,##0</c:formatCode>
                <c:ptCount val="7"/>
                <c:pt idx="0" formatCode="0.0">
                  <c:v>4.9983090384065072</c:v>
                </c:pt>
                <c:pt idx="1" formatCode="0.0">
                  <c:v>24.427055418587202</c:v>
                </c:pt>
                <c:pt idx="2" formatCode="0.0">
                  <c:v>2.6647798956592901</c:v>
                </c:pt>
                <c:pt idx="3" formatCode="0.0">
                  <c:v>3.477050265118637</c:v>
                </c:pt>
                <c:pt idx="4" formatCode="0.0">
                  <c:v>0.39411115760642146</c:v>
                </c:pt>
                <c:pt idx="5" formatCode="0.0">
                  <c:v>0.58077531806788618</c:v>
                </c:pt>
                <c:pt idx="6" formatCode="0.0">
                  <c:v>0.8371021657911738</c:v>
                </c:pt>
              </c:numCache>
            </c:numRef>
          </c:val>
          <c:extLst>
            <c:ext xmlns:c16="http://schemas.microsoft.com/office/drawing/2014/chart" uri="{C3380CC4-5D6E-409C-BE32-E72D297353CC}">
              <c16:uniqueId val="{00000008-535B-43EA-AD39-6BDA859BE41C}"/>
            </c:ext>
          </c:extLst>
        </c:ser>
        <c:ser>
          <c:idx val="7"/>
          <c:order val="1"/>
          <c:tx>
            <c:strRef>
              <c:f>'6_購入先年齢階級別消費支出及び支出割合（総世帯）'!$E$5</c:f>
              <c:strCache>
                <c:ptCount val="1"/>
                <c:pt idx="0">
                  <c:v>通信販売
（その他）</c:v>
                </c:pt>
              </c:strCache>
            </c:strRef>
          </c:tx>
          <c:spPr>
            <a:solidFill>
              <a:schemeClr val="accent2">
                <a:lumMod val="60000"/>
              </a:schemeClr>
            </a:solidFill>
            <a:ln>
              <a:noFill/>
            </a:ln>
            <a:effectLst/>
          </c:spPr>
          <c:invertIfNegative val="0"/>
          <c:dLbls>
            <c:dLbl>
              <c:idx val="0"/>
              <c:layout>
                <c:manualLayout>
                  <c:x val="3.5603026257231864E-3"/>
                  <c:y val="-5.4715622750180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5B-43EA-AD39-6BDA859BE41C}"/>
                </c:ext>
              </c:extLst>
            </c:dLbl>
            <c:dLbl>
              <c:idx val="1"/>
              <c:delete val="1"/>
              <c:extLst>
                <c:ext xmlns:c15="http://schemas.microsoft.com/office/drawing/2012/chart" uri="{CE6537A1-D6FC-4f65-9D91-7224C49458BB}"/>
                <c:ext xmlns:c16="http://schemas.microsoft.com/office/drawing/2014/chart" uri="{C3380CC4-5D6E-409C-BE32-E72D297353CC}">
                  <c16:uniqueId val="{00000009-535B-43EA-AD39-6BDA859BE41C}"/>
                </c:ext>
              </c:extLst>
            </c:dLbl>
            <c:dLbl>
              <c:idx val="3"/>
              <c:delete val="1"/>
              <c:extLst>
                <c:ext xmlns:c15="http://schemas.microsoft.com/office/drawing/2012/chart" uri="{CE6537A1-D6FC-4f65-9D91-7224C49458BB}"/>
                <c:ext xmlns:c16="http://schemas.microsoft.com/office/drawing/2014/chart" uri="{C3380CC4-5D6E-409C-BE32-E72D297353CC}">
                  <c16:uniqueId val="{0000000B-535B-43EA-AD39-6BDA859BE41C}"/>
                </c:ext>
              </c:extLst>
            </c:dLbl>
            <c:dLbl>
              <c:idx val="5"/>
              <c:layout>
                <c:manualLayout>
                  <c:x val="2.1361815754339101E-2"/>
                  <c:y val="-3.45572354211663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5B-43EA-AD39-6BDA859BE41C}"/>
                </c:ext>
              </c:extLst>
            </c:dLbl>
            <c:dLbl>
              <c:idx val="6"/>
              <c:delete val="1"/>
              <c:extLst>
                <c:ext xmlns:c15="http://schemas.microsoft.com/office/drawing/2012/chart" uri="{CE6537A1-D6FC-4f65-9D91-7224C49458BB}"/>
                <c:ext xmlns:c16="http://schemas.microsoft.com/office/drawing/2014/chart" uri="{C3380CC4-5D6E-409C-BE32-E72D297353CC}">
                  <c16:uniqueId val="{0000000E-535B-43EA-AD39-6BDA859BE41C}"/>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平均</c:v>
              </c:pt>
              <c:pt idx="1">
                <c:v>30歳代</c:v>
              </c:pt>
              <c:pt idx="2">
                <c:v>40歳代</c:v>
              </c:pt>
              <c:pt idx="3">
                <c:v>50歳代</c:v>
              </c:pt>
              <c:pt idx="4">
                <c:v>60歳代</c:v>
              </c:pt>
              <c:pt idx="5">
                <c:v>70歳代</c:v>
              </c:pt>
              <c:pt idx="6">
                <c:v>80歳以上</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'6_購入先年齢階級別消費支出及び支出割合（総世帯）'!$E$14:$E$21</c15:sqref>
                  </c15:fullRef>
                </c:ext>
              </c:extLst>
              <c:f>('6_購入先年齢階級別消費支出及び支出割合（総世帯）'!$E$14,'6_購入先年齢階級別消費支出及び支出割合（総世帯）'!$E$16:$E$21)</c:f>
              <c:numCache>
                <c:formatCode>0</c:formatCode>
                <c:ptCount val="7"/>
                <c:pt idx="0" formatCode="0.0">
                  <c:v>0.30524024662024468</c:v>
                </c:pt>
                <c:pt idx="1">
                  <c:v>0</c:v>
                </c:pt>
                <c:pt idx="2" formatCode="0.0">
                  <c:v>0.28727793500869503</c:v>
                </c:pt>
                <c:pt idx="3" formatCode="0.0">
                  <c:v>0</c:v>
                </c:pt>
                <c:pt idx="4" formatCode="0.0">
                  <c:v>0.7524631947350402</c:v>
                </c:pt>
                <c:pt idx="5" formatCode="0.0">
                  <c:v>0.51828253530502599</c:v>
                </c:pt>
                <c:pt idx="6" formatCode="0.0">
                  <c:v>0</c:v>
                </c:pt>
              </c:numCache>
            </c:numRef>
          </c:val>
          <c:extLst>
            <c:ext xmlns:c16="http://schemas.microsoft.com/office/drawing/2014/chart" uri="{C3380CC4-5D6E-409C-BE32-E72D297353CC}">
              <c16:uniqueId val="{00000007-535B-43EA-AD39-6BDA859BE41C}"/>
            </c:ext>
          </c:extLst>
        </c:ser>
        <c:ser>
          <c:idx val="0"/>
          <c:order val="2"/>
          <c:tx>
            <c:strRef>
              <c:f>'6_購入先年齢階級別消費支出及び支出割合（総世帯）'!$F$5</c:f>
              <c:strCache>
                <c:ptCount val="1"/>
                <c:pt idx="0">
                  <c:v>一般小売店</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'6_購入先年齢階級別消費支出及び支出割合（総世帯）'!$F$14:$F$21</c15:sqref>
                  </c15:fullRef>
                </c:ext>
              </c:extLst>
              <c:f>('6_購入先年齢階級別消費支出及び支出割合（総世帯）'!$F$14,'6_購入先年齢階級別消費支出及び支出割合（総世帯）'!$F$16:$F$21)</c:f>
              <c:numCache>
                <c:formatCode>#,##0</c:formatCode>
                <c:ptCount val="7"/>
                <c:pt idx="0" formatCode="0.0">
                  <c:v>13.322175877348919</c:v>
                </c:pt>
                <c:pt idx="1" formatCode="0.0">
                  <c:v>9.5873083931825498</c:v>
                </c:pt>
                <c:pt idx="2" formatCode="0.0">
                  <c:v>9.9643673065775573</c:v>
                </c:pt>
                <c:pt idx="3" formatCode="0.0">
                  <c:v>17.249469333035414</c:v>
                </c:pt>
                <c:pt idx="4" formatCode="0.0">
                  <c:v>12.581884581732417</c:v>
                </c:pt>
                <c:pt idx="5" formatCode="0.0">
                  <c:v>15.994076771025084</c:v>
                </c:pt>
                <c:pt idx="6" formatCode="0.0">
                  <c:v>6.3414702660187086</c:v>
                </c:pt>
              </c:numCache>
            </c:numRef>
          </c:val>
          <c:extLst>
            <c:ext xmlns:c16="http://schemas.microsoft.com/office/drawing/2014/chart" uri="{C3380CC4-5D6E-409C-BE32-E72D297353CC}">
              <c16:uniqueId val="{00000000-535B-43EA-AD39-6BDA859BE41C}"/>
            </c:ext>
          </c:extLst>
        </c:ser>
        <c:ser>
          <c:idx val="1"/>
          <c:order val="3"/>
          <c:tx>
            <c:strRef>
              <c:f>'6_購入先年齢階級別消費支出及び支出割合（総世帯）'!$G$5</c:f>
              <c:strCache>
                <c:ptCount val="1"/>
                <c:pt idx="0">
                  <c:v>スーパー</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'6_購入先年齢階級別消費支出及び支出割合（総世帯）'!$G$14:$G$21</c15:sqref>
                  </c15:fullRef>
                </c:ext>
              </c:extLst>
              <c:f>('6_購入先年齢階級別消費支出及び支出割合（総世帯）'!$G$14,'6_購入先年齢階級別消費支出及び支出割合（総世帯）'!$G$16:$G$21)</c:f>
              <c:numCache>
                <c:formatCode>#,##0</c:formatCode>
                <c:ptCount val="7"/>
                <c:pt idx="0" formatCode="0.0">
                  <c:v>37.320823108074123</c:v>
                </c:pt>
                <c:pt idx="1" formatCode="0.0">
                  <c:v>25.080930431986282</c:v>
                </c:pt>
                <c:pt idx="2" formatCode="0.0">
                  <c:v>42.329593889589802</c:v>
                </c:pt>
                <c:pt idx="3" formatCode="0.0">
                  <c:v>35.89800881723572</c:v>
                </c:pt>
                <c:pt idx="4" formatCode="0.0">
                  <c:v>34.900140753984857</c:v>
                </c:pt>
                <c:pt idx="5" formatCode="0.0">
                  <c:v>33.88399437564955</c:v>
                </c:pt>
                <c:pt idx="6" formatCode="0.0">
                  <c:v>47.692350908733395</c:v>
                </c:pt>
              </c:numCache>
            </c:numRef>
          </c:val>
          <c:extLst>
            <c:ext xmlns:c16="http://schemas.microsoft.com/office/drawing/2014/chart" uri="{C3380CC4-5D6E-409C-BE32-E72D297353CC}">
              <c16:uniqueId val="{00000001-535B-43EA-AD39-6BDA859BE41C}"/>
            </c:ext>
          </c:extLst>
        </c:ser>
        <c:ser>
          <c:idx val="2"/>
          <c:order val="4"/>
          <c:tx>
            <c:strRef>
              <c:f>'6_購入先年齢階級別消費支出及び支出割合（総世帯）'!$H$5</c:f>
              <c:strCache>
                <c:ptCount val="1"/>
                <c:pt idx="0">
                  <c:v>ｺﾝﾋﾞﾆｴﾝｽ ｽﾄｱ</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'6_購入先年齢階級別消費支出及び支出割合（総世帯）'!$H$14:$H$21</c15:sqref>
                  </c15:fullRef>
                </c:ext>
              </c:extLst>
              <c:f>('6_購入先年齢階級別消費支出及び支出割合（総世帯）'!$H$14,'6_購入先年齢階級別消費支出及び支出割合（総世帯）'!$H$16:$H$21)</c:f>
              <c:numCache>
                <c:formatCode>#,##0</c:formatCode>
                <c:ptCount val="7"/>
                <c:pt idx="0" formatCode="0.0">
                  <c:v>2.3760178288053142</c:v>
                </c:pt>
                <c:pt idx="1" formatCode="0.0">
                  <c:v>0.93757816128916993</c:v>
                </c:pt>
                <c:pt idx="2" formatCode="0.0">
                  <c:v>7.5459474204657813</c:v>
                </c:pt>
                <c:pt idx="3" formatCode="0.0">
                  <c:v>1.5288364858245318</c:v>
                </c:pt>
                <c:pt idx="4" formatCode="0.0">
                  <c:v>2.3205386693042187</c:v>
                </c:pt>
                <c:pt idx="5" formatCode="0.0">
                  <c:v>0.92041000699647457</c:v>
                </c:pt>
                <c:pt idx="6" formatCode="0.0">
                  <c:v>0.37360600016854406</c:v>
                </c:pt>
              </c:numCache>
            </c:numRef>
          </c:val>
          <c:extLst>
            <c:ext xmlns:c16="http://schemas.microsoft.com/office/drawing/2014/chart" uri="{C3380CC4-5D6E-409C-BE32-E72D297353CC}">
              <c16:uniqueId val="{00000002-535B-43EA-AD39-6BDA859BE41C}"/>
            </c:ext>
          </c:extLst>
        </c:ser>
        <c:ser>
          <c:idx val="3"/>
          <c:order val="5"/>
          <c:tx>
            <c:strRef>
              <c:f>'6_購入先年齢階級別消費支出及び支出割合（総世帯）'!$I$5</c:f>
              <c:strCache>
                <c:ptCount val="1"/>
                <c:pt idx="0">
                  <c:v>百貨店</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'6_購入先年齢階級別消費支出及び支出割合（総世帯）'!$I$14:$I$21</c15:sqref>
                  </c15:fullRef>
                </c:ext>
              </c:extLst>
              <c:f>('6_購入先年齢階級別消費支出及び支出割合（総世帯）'!$I$14,'6_購入先年齢階級別消費支出及び支出割合（総世帯）'!$I$16:$I$21)</c:f>
              <c:numCache>
                <c:formatCode>#,##0</c:formatCode>
                <c:ptCount val="7"/>
                <c:pt idx="0" formatCode="0.0">
                  <c:v>4.5725335807629275</c:v>
                </c:pt>
                <c:pt idx="1" formatCode="0.0">
                  <c:v>1.6914996248258121</c:v>
                </c:pt>
                <c:pt idx="2" formatCode="0.0">
                  <c:v>4.5998567872608858</c:v>
                </c:pt>
                <c:pt idx="3" formatCode="0.0">
                  <c:v>3.5638476147916434</c:v>
                </c:pt>
                <c:pt idx="4" formatCode="0.0">
                  <c:v>1.7012211359226994</c:v>
                </c:pt>
                <c:pt idx="5" formatCode="0.0">
                  <c:v>7.538531555458948</c:v>
                </c:pt>
                <c:pt idx="6" formatCode="0.0">
                  <c:v>7.8162307929998036</c:v>
                </c:pt>
              </c:numCache>
            </c:numRef>
          </c:val>
          <c:extLst>
            <c:ext xmlns:c16="http://schemas.microsoft.com/office/drawing/2014/chart" uri="{C3380CC4-5D6E-409C-BE32-E72D297353CC}">
              <c16:uniqueId val="{00000003-535B-43EA-AD39-6BDA859BE41C}"/>
            </c:ext>
          </c:extLst>
        </c:ser>
        <c:ser>
          <c:idx val="4"/>
          <c:order val="6"/>
          <c:tx>
            <c:strRef>
              <c:f>'6_購入先年齢階級別消費支出及び支出割合（総世帯）'!$J$5</c:f>
              <c:strCache>
                <c:ptCount val="1"/>
                <c:pt idx="0">
                  <c:v>生協・購買</c:v>
                </c:pt>
              </c:strCache>
            </c:strRef>
          </c:tx>
          <c:spPr>
            <a:solidFill>
              <a:schemeClr val="accent5"/>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D-535B-43EA-AD39-6BDA859BE41C}"/>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'6_購入先年齢階級別消費支出及び支出割合（総世帯）'!$J$14:$J$21</c15:sqref>
                  </c15:fullRef>
                </c:ext>
              </c:extLst>
              <c:f>('6_購入先年齢階級別消費支出及び支出割合（総世帯）'!$J$14,'6_購入先年齢階級別消費支出及び支出割合（総世帯）'!$J$16:$J$21)</c:f>
              <c:numCache>
                <c:formatCode>0</c:formatCode>
                <c:ptCount val="7"/>
                <c:pt idx="0" formatCode="0.0">
                  <c:v>1.8418473972198857</c:v>
                </c:pt>
                <c:pt idx="1" formatCode="0.0">
                  <c:v>2.3082145281737949</c:v>
                </c:pt>
                <c:pt idx="2" formatCode="0.0">
                  <c:v>2.3016333071913257E-2</c:v>
                </c:pt>
                <c:pt idx="3" formatCode="0.0">
                  <c:v>2.6554832721741448</c:v>
                </c:pt>
                <c:pt idx="4" formatCode="0.0">
                  <c:v>1.9317533381519383</c:v>
                </c:pt>
                <c:pt idx="5" formatCode="0.0">
                  <c:v>2.4229538708165497</c:v>
                </c:pt>
                <c:pt idx="6" formatCode="0.0">
                  <c:v>0.26686142869181717</c:v>
                </c:pt>
              </c:numCache>
            </c:numRef>
          </c:val>
          <c:extLst>
            <c:ext xmlns:c16="http://schemas.microsoft.com/office/drawing/2014/chart" uri="{C3380CC4-5D6E-409C-BE32-E72D297353CC}">
              <c16:uniqueId val="{00000004-535B-43EA-AD39-6BDA859BE41C}"/>
            </c:ext>
          </c:extLst>
        </c:ser>
        <c:ser>
          <c:idx val="5"/>
          <c:order val="7"/>
          <c:tx>
            <c:strRef>
              <c:f>'6_購入先年齢階級別消費支出及び支出割合（総世帯）'!$K$5</c:f>
              <c:strCache>
                <c:ptCount val="1"/>
                <c:pt idx="0">
                  <c:v>ﾃﾞｨｽｶｳﾝﾄ
ｽﾄｱ・ 量販専門店</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'6_購入先年齢階級別消費支出及び支出割合（総世帯）'!$K$14:$K$21</c15:sqref>
                  </c15:fullRef>
                </c:ext>
              </c:extLst>
              <c:f>('6_購入先年齢階級別消費支出及び支出割合（総世帯）'!$K$14,'6_購入先年齢階級別消費支出及び支出割合（総世帯）'!$K$16:$K$21)</c:f>
              <c:numCache>
                <c:formatCode>#,##0</c:formatCode>
                <c:ptCount val="7"/>
                <c:pt idx="0" formatCode="0.0">
                  <c:v>5.3555788725188389</c:v>
                </c:pt>
                <c:pt idx="1" formatCode="0.0">
                  <c:v>4.2669810983670988</c:v>
                </c:pt>
                <c:pt idx="2" formatCode="0.0">
                  <c:v>8.519453063729669</c:v>
                </c:pt>
                <c:pt idx="3" formatCode="0.0">
                  <c:v>3.7649424645291028</c:v>
                </c:pt>
                <c:pt idx="4" formatCode="0.0">
                  <c:v>5.599726100353787</c:v>
                </c:pt>
                <c:pt idx="5" formatCode="0.0">
                  <c:v>1.9467860369386687</c:v>
                </c:pt>
                <c:pt idx="6" formatCode="0.0">
                  <c:v>10.170229500828674</c:v>
                </c:pt>
              </c:numCache>
            </c:numRef>
          </c:val>
          <c:extLst>
            <c:ext xmlns:c16="http://schemas.microsoft.com/office/drawing/2014/chart" uri="{C3380CC4-5D6E-409C-BE32-E72D297353CC}">
              <c16:uniqueId val="{00000005-535B-43EA-AD39-6BDA859BE41C}"/>
            </c:ext>
          </c:extLst>
        </c:ser>
        <c:ser>
          <c:idx val="6"/>
          <c:order val="8"/>
          <c:tx>
            <c:strRef>
              <c:f>'6_購入先年齢階級別消費支出及び支出割合（総世帯）'!$L$5</c:f>
              <c:strCache>
                <c:ptCount val="1"/>
                <c:pt idx="0">
                  <c:v>その他</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'6_購入先年齢階級別消費支出及び支出割合（総世帯）'!$B$14:$B$21</c15:sqref>
                  </c15:fullRef>
                </c:ext>
              </c:extLst>
              <c:f>('6_購入先年齢階級別消費支出及び支出割合（総世帯）'!$B$14,'6_購入先年齢階級別消費支出及び支出割合（総世帯）'!$B$16:$B$21)</c:f>
              <c:strCache>
                <c:ptCount val="7"/>
                <c:pt idx="0">
                  <c:v>平均</c:v>
                </c:pt>
                <c:pt idx="1">
                  <c:v>30歳代</c:v>
                </c:pt>
                <c:pt idx="2">
                  <c:v>40歳代</c:v>
                </c:pt>
                <c:pt idx="3">
                  <c:v>50歳代</c:v>
                </c:pt>
                <c:pt idx="4">
                  <c:v>60歳代</c:v>
                </c:pt>
                <c:pt idx="5">
                  <c:v>70歳代</c:v>
                </c:pt>
                <c:pt idx="6">
                  <c:v>80歳以上</c:v>
                </c:pt>
              </c:strCache>
            </c:strRef>
          </c:cat>
          <c:val>
            <c:numRef>
              <c:extLst>
                <c:ext xmlns:c15="http://schemas.microsoft.com/office/drawing/2012/chart" uri="{02D57815-91ED-43cb-92C2-25804820EDAC}">
                  <c15:fullRef>
                    <c15:sqref>'6_購入先年齢階級別消費支出及び支出割合（総世帯）'!$L$14:$L$21</c15:sqref>
                  </c15:fullRef>
                </c:ext>
              </c:extLst>
              <c:f>('6_購入先年齢階級別消費支出及び支出割合（総世帯）'!$L$14,'6_購入先年齢階級別消費支出及び支出割合（総世帯）'!$L$16:$L$21)</c:f>
              <c:numCache>
                <c:formatCode>#,##0</c:formatCode>
                <c:ptCount val="7"/>
                <c:pt idx="0" formatCode="0.0">
                  <c:v>29.907474050243238</c:v>
                </c:pt>
                <c:pt idx="1" formatCode="0.0">
                  <c:v>31.700432343588091</c:v>
                </c:pt>
                <c:pt idx="2" formatCode="0.0">
                  <c:v>24.06570736863641</c:v>
                </c:pt>
                <c:pt idx="3" formatCode="0.0">
                  <c:v>31.862361747290809</c:v>
                </c:pt>
                <c:pt idx="4" formatCode="0.0">
                  <c:v>39.818161068208617</c:v>
                </c:pt>
                <c:pt idx="5" formatCode="0.0">
                  <c:v>36.194189529741813</c:v>
                </c:pt>
                <c:pt idx="6" formatCode="0.0">
                  <c:v>26.502148936767888</c:v>
                </c:pt>
              </c:numCache>
            </c:numRef>
          </c:val>
          <c:extLst>
            <c:ext xmlns:c16="http://schemas.microsoft.com/office/drawing/2014/chart" uri="{C3380CC4-5D6E-409C-BE32-E72D297353CC}">
              <c16:uniqueId val="{00000006-535B-43EA-AD39-6BDA859BE41C}"/>
            </c:ext>
          </c:extLst>
        </c:ser>
        <c:dLbls>
          <c:dLblPos val="ctr"/>
          <c:showLegendKey val="0"/>
          <c:showVal val="1"/>
          <c:showCatName val="0"/>
          <c:showSerName val="0"/>
          <c:showPercent val="0"/>
          <c:showBubbleSize val="0"/>
        </c:dLbls>
        <c:gapWidth val="100"/>
        <c:overlap val="100"/>
        <c:serLines>
          <c:spPr>
            <a:ln w="3175" cap="flat" cmpd="sng" algn="ctr">
              <a:solidFill>
                <a:schemeClr val="tx1"/>
              </a:solidFill>
              <a:prstDash val="dash"/>
              <a:round/>
            </a:ln>
            <a:effectLst/>
          </c:spPr>
        </c:serLines>
        <c:axId val="384309408"/>
        <c:axId val="384303832"/>
      </c:barChart>
      <c:catAx>
        <c:axId val="384309408"/>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4303832"/>
        <c:crosses val="autoZero"/>
        <c:auto val="1"/>
        <c:lblAlgn val="ctr"/>
        <c:lblOffset val="100"/>
        <c:noMultiLvlLbl val="0"/>
      </c:catAx>
      <c:valAx>
        <c:axId val="384303832"/>
        <c:scaling>
          <c:orientation val="minMax"/>
        </c:scaling>
        <c:delete val="0"/>
        <c:axPos val="t"/>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4309408"/>
        <c:crosses val="autoZero"/>
        <c:crossBetween val="between"/>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全国</a:t>
            </a:r>
          </a:p>
        </c:rich>
      </c:tx>
      <c:layout>
        <c:manualLayout>
          <c:xMode val="edge"/>
          <c:yMode val="edge"/>
          <c:x val="0.46934233749293119"/>
          <c:y val="2.03891791494397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8"/>
          <c:order val="0"/>
          <c:tx>
            <c:strRef>
              <c:f>'6_購入先年齢階級別消費支出及び支出割合（総世帯）'!$Q$5</c:f>
              <c:strCache>
                <c:ptCount val="1"/>
                <c:pt idx="0">
                  <c:v>通信販売
（ｲﾝﾀｰﾈｯﾄ）</c:v>
                </c:pt>
              </c:strCache>
            </c:strRef>
          </c:tx>
          <c:spPr>
            <a:solidFill>
              <a:schemeClr val="accent3">
                <a:lumMod val="60000"/>
              </a:schemeClr>
            </a:solidFill>
            <a:ln>
              <a:noFill/>
            </a:ln>
            <a:effectLst/>
          </c:spPr>
          <c:invertIfNegative val="0"/>
          <c:dLbls>
            <c:dLbl>
              <c:idx val="0"/>
              <c:layout>
                <c:manualLayout>
                  <c:x val="0"/>
                  <c:y val="1.37787031905766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4E-44B7-BD85-A6B52487EAEB}"/>
                </c:ext>
              </c:extLst>
            </c:dLbl>
            <c:dLbl>
              <c:idx val="2"/>
              <c:layout>
                <c:manualLayout>
                  <c:x val="0"/>
                  <c:y val="1.37784862065419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A4E-44B7-BD85-A6B52487EAEB}"/>
                </c:ext>
              </c:extLst>
            </c:dLbl>
            <c:dLbl>
              <c:idx val="3"/>
              <c:layout>
                <c:manualLayout>
                  <c:x val="-1.380385990344437E-17"/>
                  <c:y val="1.653418344785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A4E-44B7-BD85-A6B52487EAEB}"/>
                </c:ext>
              </c:extLst>
            </c:dLbl>
            <c:dLbl>
              <c:idx val="4"/>
              <c:layout>
                <c:manualLayout>
                  <c:x val="-1.380385990344437E-17"/>
                  <c:y val="1.653418344785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A4E-44B7-BD85-A6B52487EAEB}"/>
                </c:ext>
              </c:extLst>
            </c:dLbl>
            <c:dLbl>
              <c:idx val="5"/>
              <c:layout>
                <c:manualLayout>
                  <c:x val="0"/>
                  <c:y val="1.92900976731934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A4E-44B7-BD85-A6B52487EAEB}"/>
                </c:ext>
              </c:extLst>
            </c:dLbl>
            <c:dLbl>
              <c:idx val="6"/>
              <c:layout>
                <c:manualLayout>
                  <c:x val="0"/>
                  <c:y val="1.653418344785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A4E-44B7-BD85-A6B52487EAEB}"/>
                </c:ext>
              </c:extLst>
            </c:dLbl>
            <c:dLbl>
              <c:idx val="7"/>
              <c:layout>
                <c:manualLayout>
                  <c:x val="0"/>
                  <c:y val="1.1022788965233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A4E-44B7-BD85-A6B52487EAE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'6_購入先年齢階級別消費支出及び支出割合（総世帯）'!$Q$14:$Q$21</c:f>
              <c:numCache>
                <c:formatCode>0.0</c:formatCode>
                <c:ptCount val="8"/>
                <c:pt idx="0">
                  <c:v>3.3</c:v>
                </c:pt>
                <c:pt idx="1">
                  <c:v>7.4</c:v>
                </c:pt>
                <c:pt idx="2">
                  <c:v>5</c:v>
                </c:pt>
                <c:pt idx="3">
                  <c:v>4.5999999999999996</c:v>
                </c:pt>
                <c:pt idx="4">
                  <c:v>4</c:v>
                </c:pt>
                <c:pt idx="5">
                  <c:v>2.6</c:v>
                </c:pt>
                <c:pt idx="6">
                  <c:v>1.4</c:v>
                </c:pt>
                <c:pt idx="7">
                  <c:v>1</c:v>
                </c:pt>
              </c:numCache>
            </c:numRef>
          </c:val>
          <c:extLst>
            <c:ext xmlns:c16="http://schemas.microsoft.com/office/drawing/2014/chart" uri="{C3380CC4-5D6E-409C-BE32-E72D297353CC}">
              <c16:uniqueId val="{00000008-535B-43EA-AD39-6BDA859BE41C}"/>
            </c:ext>
          </c:extLst>
        </c:ser>
        <c:ser>
          <c:idx val="7"/>
          <c:order val="1"/>
          <c:tx>
            <c:strRef>
              <c:f>'6_購入先年齢階級別消費支出及び支出割合（総世帯）'!$R$5</c:f>
              <c:strCache>
                <c:ptCount val="1"/>
                <c:pt idx="0">
                  <c:v>通信販売
（その他）</c:v>
                </c:pt>
              </c:strCache>
            </c:strRef>
          </c:tx>
          <c:spPr>
            <a:solidFill>
              <a:schemeClr val="accent2">
                <a:lumMod val="60000"/>
              </a:schemeClr>
            </a:solidFill>
            <a:ln>
              <a:noFill/>
            </a:ln>
            <a:effectLst/>
          </c:spPr>
          <c:invertIfNegative val="0"/>
          <c:dLbls>
            <c:dLbl>
              <c:idx val="0"/>
              <c:layout>
                <c:manualLayout>
                  <c:x val="0"/>
                  <c:y val="-1.92896637051239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4E-44B7-BD85-A6B52487EAEB}"/>
                </c:ext>
              </c:extLst>
            </c:dLbl>
            <c:dLbl>
              <c:idx val="2"/>
              <c:layout>
                <c:manualLayout>
                  <c:x val="-1.380385990344437E-17"/>
                  <c:y val="-1.37784862065418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4E-44B7-BD85-A6B52487EAEB}"/>
                </c:ext>
              </c:extLst>
            </c:dLbl>
            <c:dLbl>
              <c:idx val="3"/>
              <c:layout>
                <c:manualLayout>
                  <c:x val="-1.380385990344437E-17"/>
                  <c:y val="-1.3778486206541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A4E-44B7-BD85-A6B52487EAEB}"/>
                </c:ext>
              </c:extLst>
            </c:dLbl>
            <c:dLbl>
              <c:idx val="4"/>
              <c:layout>
                <c:manualLayout>
                  <c:x val="0"/>
                  <c:y val="-1.1022788965233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A4E-44B7-BD85-A6B52487EAEB}"/>
                </c:ext>
              </c:extLst>
            </c:dLbl>
            <c:dLbl>
              <c:idx val="5"/>
              <c:layout>
                <c:manualLayout>
                  <c:x val="0"/>
                  <c:y val="-1.37784862065417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A4E-44B7-BD85-A6B52487EAEB}"/>
                </c:ext>
              </c:extLst>
            </c:dLbl>
            <c:dLbl>
              <c:idx val="6"/>
              <c:layout>
                <c:manualLayout>
                  <c:x val="0"/>
                  <c:y val="-1.65341834478501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A4E-44B7-BD85-A6B52487EAEB}"/>
                </c:ext>
              </c:extLst>
            </c:dLbl>
            <c:dLbl>
              <c:idx val="7"/>
              <c:layout>
                <c:manualLayout>
                  <c:x val="0"/>
                  <c:y val="-1.92898806891586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A4E-44B7-BD85-A6B52487EAE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'6_購入先年齢階級別消費支出及び支出割合（総世帯）'!$R$14:$R$21</c:f>
              <c:numCache>
                <c:formatCode>0.0</c:formatCode>
                <c:ptCount val="8"/>
                <c:pt idx="0">
                  <c:v>1.1000000000000001</c:v>
                </c:pt>
                <c:pt idx="1">
                  <c:v>0.2</c:v>
                </c:pt>
                <c:pt idx="2">
                  <c:v>0.3</c:v>
                </c:pt>
                <c:pt idx="3">
                  <c:v>0.4</c:v>
                </c:pt>
                <c:pt idx="4">
                  <c:v>0.8</c:v>
                </c:pt>
                <c:pt idx="5">
                  <c:v>1.2</c:v>
                </c:pt>
                <c:pt idx="6">
                  <c:v>1.9</c:v>
                </c:pt>
                <c:pt idx="7">
                  <c:v>2.5</c:v>
                </c:pt>
              </c:numCache>
            </c:numRef>
          </c:val>
          <c:extLst>
            <c:ext xmlns:c16="http://schemas.microsoft.com/office/drawing/2014/chart" uri="{C3380CC4-5D6E-409C-BE32-E72D297353CC}">
              <c16:uniqueId val="{00000007-535B-43EA-AD39-6BDA859BE41C}"/>
            </c:ext>
          </c:extLst>
        </c:ser>
        <c:ser>
          <c:idx val="0"/>
          <c:order val="2"/>
          <c:tx>
            <c:strRef>
              <c:f>'6_購入先年齢階級別消費支出及び支出割合（総世帯）'!$S$5</c:f>
              <c:strCache>
                <c:ptCount val="1"/>
                <c:pt idx="0">
                  <c:v>一般小売店</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'6_購入先年齢階級別消費支出及び支出割合（総世帯）'!$S$14:$S$21</c:f>
              <c:numCache>
                <c:formatCode>0.0</c:formatCode>
                <c:ptCount val="8"/>
                <c:pt idx="0">
                  <c:v>14.7</c:v>
                </c:pt>
                <c:pt idx="1">
                  <c:v>17.5</c:v>
                </c:pt>
                <c:pt idx="2">
                  <c:v>18.2</c:v>
                </c:pt>
                <c:pt idx="3">
                  <c:v>17.2</c:v>
                </c:pt>
                <c:pt idx="4">
                  <c:v>14.3</c:v>
                </c:pt>
                <c:pt idx="5">
                  <c:v>13.5</c:v>
                </c:pt>
                <c:pt idx="6">
                  <c:v>12.6</c:v>
                </c:pt>
                <c:pt idx="7">
                  <c:v>12.2</c:v>
                </c:pt>
              </c:numCache>
            </c:numRef>
          </c:val>
          <c:extLst>
            <c:ext xmlns:c16="http://schemas.microsoft.com/office/drawing/2014/chart" uri="{C3380CC4-5D6E-409C-BE32-E72D297353CC}">
              <c16:uniqueId val="{00000000-535B-43EA-AD39-6BDA859BE41C}"/>
            </c:ext>
          </c:extLst>
        </c:ser>
        <c:ser>
          <c:idx val="1"/>
          <c:order val="3"/>
          <c:tx>
            <c:strRef>
              <c:f>'6_購入先年齢階級別消費支出及び支出割合（総世帯）'!$T$5</c:f>
              <c:strCache>
                <c:ptCount val="1"/>
                <c:pt idx="0">
                  <c:v>スーパー</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'6_購入先年齢階級別消費支出及び支出割合（総世帯）'!$T$14:$T$21</c:f>
              <c:numCache>
                <c:formatCode>0.0</c:formatCode>
                <c:ptCount val="8"/>
                <c:pt idx="0">
                  <c:v>24.6</c:v>
                </c:pt>
                <c:pt idx="1">
                  <c:v>16.8</c:v>
                </c:pt>
                <c:pt idx="2">
                  <c:v>21.2</c:v>
                </c:pt>
                <c:pt idx="3">
                  <c:v>24.5</c:v>
                </c:pt>
                <c:pt idx="4">
                  <c:v>24.4</c:v>
                </c:pt>
                <c:pt idx="5">
                  <c:v>25.1</c:v>
                </c:pt>
                <c:pt idx="6">
                  <c:v>27.6</c:v>
                </c:pt>
                <c:pt idx="7">
                  <c:v>27.2</c:v>
                </c:pt>
              </c:numCache>
            </c:numRef>
          </c:val>
          <c:extLst>
            <c:ext xmlns:c16="http://schemas.microsoft.com/office/drawing/2014/chart" uri="{C3380CC4-5D6E-409C-BE32-E72D297353CC}">
              <c16:uniqueId val="{00000001-535B-43EA-AD39-6BDA859BE41C}"/>
            </c:ext>
          </c:extLst>
        </c:ser>
        <c:ser>
          <c:idx val="2"/>
          <c:order val="4"/>
          <c:tx>
            <c:strRef>
              <c:f>'6_購入先年齢階級別消費支出及び支出割合（総世帯）'!$U$5</c:f>
              <c:strCache>
                <c:ptCount val="1"/>
                <c:pt idx="0">
                  <c:v>ｺﾝﾋﾞﾆｴﾝｽ ｽﾄｱ</c:v>
                </c:pt>
              </c:strCache>
            </c:strRef>
          </c:tx>
          <c:spPr>
            <a:solidFill>
              <a:schemeClr val="accent3"/>
            </a:solidFill>
            <a:ln>
              <a:noFill/>
            </a:ln>
            <a:effectLst/>
          </c:spPr>
          <c:invertIfNegative val="0"/>
          <c:dLbls>
            <c:dLbl>
              <c:idx val="6"/>
              <c:layout>
                <c:manualLayout>
                  <c:x val="0"/>
                  <c:y val="1.10227889652336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A4E-44B7-BD85-A6B52487EAEB}"/>
                </c:ext>
              </c:extLst>
            </c:dLbl>
            <c:dLbl>
              <c:idx val="7"/>
              <c:layout>
                <c:manualLayout>
                  <c:x val="0"/>
                  <c:y val="1.37784862065419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4E-44B7-BD85-A6B52487EAE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'6_購入先年齢階級別消費支出及び支出割合（総世帯）'!$U$14:$U$21</c:f>
              <c:numCache>
                <c:formatCode>0.0</c:formatCode>
                <c:ptCount val="8"/>
                <c:pt idx="0">
                  <c:v>3.1</c:v>
                </c:pt>
                <c:pt idx="1">
                  <c:v>6.3</c:v>
                </c:pt>
                <c:pt idx="2">
                  <c:v>4.4000000000000004</c:v>
                </c:pt>
                <c:pt idx="3">
                  <c:v>4</c:v>
                </c:pt>
                <c:pt idx="4">
                  <c:v>3.5</c:v>
                </c:pt>
                <c:pt idx="5">
                  <c:v>2.2999999999999998</c:v>
                </c:pt>
                <c:pt idx="6">
                  <c:v>1.7</c:v>
                </c:pt>
                <c:pt idx="7">
                  <c:v>1.5</c:v>
                </c:pt>
              </c:numCache>
            </c:numRef>
          </c:val>
          <c:extLst>
            <c:ext xmlns:c16="http://schemas.microsoft.com/office/drawing/2014/chart" uri="{C3380CC4-5D6E-409C-BE32-E72D297353CC}">
              <c16:uniqueId val="{00000002-535B-43EA-AD39-6BDA859BE41C}"/>
            </c:ext>
          </c:extLst>
        </c:ser>
        <c:ser>
          <c:idx val="3"/>
          <c:order val="5"/>
          <c:tx>
            <c:strRef>
              <c:f>'6_購入先年齢階級別消費支出及び支出割合（総世帯）'!$V$5</c:f>
              <c:strCache>
                <c:ptCount val="1"/>
                <c:pt idx="0">
                  <c:v>百貨店</c:v>
                </c:pt>
              </c:strCache>
            </c:strRef>
          </c:tx>
          <c:spPr>
            <a:solidFill>
              <a:schemeClr val="accent4"/>
            </a:solidFill>
            <a:ln>
              <a:noFill/>
            </a:ln>
            <a:effectLst/>
          </c:spPr>
          <c:invertIfNegative val="0"/>
          <c:dLbls>
            <c:dLbl>
              <c:idx val="0"/>
              <c:layout>
                <c:manualLayout>
                  <c:x val="0"/>
                  <c:y val="-1.1022788965233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4E-44B7-BD85-A6B52487EAEB}"/>
                </c:ext>
              </c:extLst>
            </c:dLbl>
            <c:dLbl>
              <c:idx val="1"/>
              <c:layout>
                <c:manualLayout>
                  <c:x val="-5.521543961377748E-17"/>
                  <c:y val="-1.1022788965233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4E-44B7-BD85-A6B52487EAEB}"/>
                </c:ext>
              </c:extLst>
            </c:dLbl>
            <c:dLbl>
              <c:idx val="2"/>
              <c:layout>
                <c:manualLayout>
                  <c:x val="-5.521543961377748E-17"/>
                  <c:y val="-1.65341834478502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4E-44B7-BD85-A6B52487EAEB}"/>
                </c:ext>
              </c:extLst>
            </c:dLbl>
            <c:dLbl>
              <c:idx val="3"/>
              <c:layout>
                <c:manualLayout>
                  <c:x val="0"/>
                  <c:y val="-1.3778486206541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4E-44B7-BD85-A6B52487EAEB}"/>
                </c:ext>
              </c:extLst>
            </c:dLbl>
            <c:dLbl>
              <c:idx val="4"/>
              <c:layout>
                <c:manualLayout>
                  <c:x val="-5.521543961377748E-17"/>
                  <c:y val="-1.1022788965233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4E-44B7-BD85-A6B52487EAEB}"/>
                </c:ext>
              </c:extLst>
            </c:dLbl>
            <c:dLbl>
              <c:idx val="5"/>
              <c:layout>
                <c:manualLayout>
                  <c:x val="0"/>
                  <c:y val="-1.65341834478501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4E-44B7-BD85-A6B52487EAEB}"/>
                </c:ext>
              </c:extLst>
            </c:dLbl>
            <c:dLbl>
              <c:idx val="6"/>
              <c:layout>
                <c:manualLayout>
                  <c:x val="5.521543961377748E-17"/>
                  <c:y val="-1.3778486206541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4E-44B7-BD85-A6B52487EAEB}"/>
                </c:ext>
              </c:extLst>
            </c:dLbl>
            <c:dLbl>
              <c:idx val="7"/>
              <c:layout>
                <c:manualLayout>
                  <c:x val="0"/>
                  <c:y val="-1.653418344785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4E-44B7-BD85-A6B52487EAE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'6_購入先年齢階級別消費支出及び支出割合（総世帯）'!$V$14:$V$21</c:f>
              <c:numCache>
                <c:formatCode>0.0</c:formatCode>
                <c:ptCount val="8"/>
                <c:pt idx="0">
                  <c:v>3.2</c:v>
                </c:pt>
                <c:pt idx="1">
                  <c:v>2.2000000000000002</c:v>
                </c:pt>
                <c:pt idx="2">
                  <c:v>2.9</c:v>
                </c:pt>
                <c:pt idx="3">
                  <c:v>2.9</c:v>
                </c:pt>
                <c:pt idx="4">
                  <c:v>3.7</c:v>
                </c:pt>
                <c:pt idx="5">
                  <c:v>3.2</c:v>
                </c:pt>
                <c:pt idx="6">
                  <c:v>3.3</c:v>
                </c:pt>
                <c:pt idx="7">
                  <c:v>3.6</c:v>
                </c:pt>
              </c:numCache>
            </c:numRef>
          </c:val>
          <c:extLst>
            <c:ext xmlns:c16="http://schemas.microsoft.com/office/drawing/2014/chart" uri="{C3380CC4-5D6E-409C-BE32-E72D297353CC}">
              <c16:uniqueId val="{00000003-535B-43EA-AD39-6BDA859BE41C}"/>
            </c:ext>
          </c:extLst>
        </c:ser>
        <c:ser>
          <c:idx val="4"/>
          <c:order val="6"/>
          <c:tx>
            <c:strRef>
              <c:f>'6_購入先年齢階級別消費支出及び支出割合（総世帯）'!$W$5</c:f>
              <c:strCache>
                <c:ptCount val="1"/>
                <c:pt idx="0">
                  <c:v>生協・購買</c:v>
                </c:pt>
              </c:strCache>
            </c:strRef>
          </c:tx>
          <c:spPr>
            <a:solidFill>
              <a:schemeClr val="accent5"/>
            </a:solidFill>
            <a:ln>
              <a:noFill/>
            </a:ln>
            <a:effectLst/>
          </c:spPr>
          <c:invertIfNegative val="0"/>
          <c:dLbls>
            <c:dLbl>
              <c:idx val="1"/>
              <c:layout>
                <c:manualLayout>
                  <c:x val="0"/>
                  <c:y val="1.92900976731934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4E-44B7-BD85-A6B52487EAEB}"/>
                </c:ext>
              </c:extLst>
            </c:dLbl>
            <c:dLbl>
              <c:idx val="2"/>
              <c:layout>
                <c:manualLayout>
                  <c:x val="0"/>
                  <c:y val="1.37787031905766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4E-44B7-BD85-A6B52487EAEB}"/>
                </c:ext>
              </c:extLst>
            </c:dLbl>
            <c:dLbl>
              <c:idx val="3"/>
              <c:layout>
                <c:manualLayout>
                  <c:x val="0"/>
                  <c:y val="1.653418344785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4E-44B7-BD85-A6B52487EAEB}"/>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'6_購入先年齢階級別消費支出及び支出割合（総世帯）'!$W$14:$W$21</c:f>
              <c:numCache>
                <c:formatCode>0.0</c:formatCode>
                <c:ptCount val="8"/>
                <c:pt idx="0">
                  <c:v>2.4</c:v>
                </c:pt>
                <c:pt idx="1">
                  <c:v>0.4</c:v>
                </c:pt>
                <c:pt idx="2">
                  <c:v>0.9</c:v>
                </c:pt>
                <c:pt idx="3">
                  <c:v>1.8</c:v>
                </c:pt>
                <c:pt idx="4">
                  <c:v>2</c:v>
                </c:pt>
                <c:pt idx="5">
                  <c:v>2.7</c:v>
                </c:pt>
                <c:pt idx="6">
                  <c:v>3.6</c:v>
                </c:pt>
                <c:pt idx="7">
                  <c:v>4.0999999999999996</c:v>
                </c:pt>
              </c:numCache>
            </c:numRef>
          </c:val>
          <c:extLst>
            <c:ext xmlns:c16="http://schemas.microsoft.com/office/drawing/2014/chart" uri="{C3380CC4-5D6E-409C-BE32-E72D297353CC}">
              <c16:uniqueId val="{00000004-535B-43EA-AD39-6BDA859BE41C}"/>
            </c:ext>
          </c:extLst>
        </c:ser>
        <c:ser>
          <c:idx val="5"/>
          <c:order val="7"/>
          <c:tx>
            <c:strRef>
              <c:f>'6_購入先年齢階級別消費支出及び支出割合（総世帯）'!$X$5</c:f>
              <c:strCache>
                <c:ptCount val="1"/>
                <c:pt idx="0">
                  <c:v>ﾃﾞｨｽｶｳﾝﾄ
ｽﾄｱ・ 量販専門店</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'6_購入先年齢階級別消費支出及び支出割合（総世帯）'!$X$14:$X$21</c:f>
              <c:numCache>
                <c:formatCode>0.0</c:formatCode>
                <c:ptCount val="8"/>
                <c:pt idx="0">
                  <c:v>7.4</c:v>
                </c:pt>
                <c:pt idx="1">
                  <c:v>5.7</c:v>
                </c:pt>
                <c:pt idx="2">
                  <c:v>7.5</c:v>
                </c:pt>
                <c:pt idx="3">
                  <c:v>8.6999999999999993</c:v>
                </c:pt>
                <c:pt idx="4">
                  <c:v>8.1</c:v>
                </c:pt>
                <c:pt idx="5">
                  <c:v>8</c:v>
                </c:pt>
                <c:pt idx="6">
                  <c:v>6.5</c:v>
                </c:pt>
                <c:pt idx="7">
                  <c:v>5.3</c:v>
                </c:pt>
              </c:numCache>
            </c:numRef>
          </c:val>
          <c:extLst>
            <c:ext xmlns:c16="http://schemas.microsoft.com/office/drawing/2014/chart" uri="{C3380CC4-5D6E-409C-BE32-E72D297353CC}">
              <c16:uniqueId val="{00000005-535B-43EA-AD39-6BDA859BE41C}"/>
            </c:ext>
          </c:extLst>
        </c:ser>
        <c:ser>
          <c:idx val="6"/>
          <c:order val="8"/>
          <c:tx>
            <c:strRef>
              <c:f>'6_購入先年齢階級別消費支出及び支出割合（総世帯）'!$Y$5</c:f>
              <c:strCache>
                <c:ptCount val="1"/>
                <c:pt idx="0">
                  <c:v>その他</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'6_購入先年齢階級別消費支出及び支出割合（総世帯）'!$B$14:$B$21</c:f>
              <c:strCache>
                <c:ptCount val="8"/>
                <c:pt idx="0">
                  <c:v>平均</c:v>
                </c:pt>
                <c:pt idx="1">
                  <c:v>30歳未満</c:v>
                </c:pt>
                <c:pt idx="2">
                  <c:v>30歳代</c:v>
                </c:pt>
                <c:pt idx="3">
                  <c:v>40歳代</c:v>
                </c:pt>
                <c:pt idx="4">
                  <c:v>50歳代</c:v>
                </c:pt>
                <c:pt idx="5">
                  <c:v>60歳代</c:v>
                </c:pt>
                <c:pt idx="6">
                  <c:v>70歳代</c:v>
                </c:pt>
                <c:pt idx="7">
                  <c:v>80歳以上</c:v>
                </c:pt>
              </c:strCache>
            </c:strRef>
          </c:cat>
          <c:val>
            <c:numRef>
              <c:f>'6_購入先年齢階級別消費支出及び支出割合（総世帯）'!$Y$14:$Y$21</c:f>
              <c:numCache>
                <c:formatCode>0.0</c:formatCode>
                <c:ptCount val="8"/>
                <c:pt idx="0">
                  <c:v>40.1</c:v>
                </c:pt>
                <c:pt idx="1">
                  <c:v>43.5</c:v>
                </c:pt>
                <c:pt idx="2">
                  <c:v>39.6</c:v>
                </c:pt>
                <c:pt idx="3">
                  <c:v>35.9</c:v>
                </c:pt>
                <c:pt idx="4">
                  <c:v>39.200000000000003</c:v>
                </c:pt>
                <c:pt idx="5">
                  <c:v>41.4</c:v>
                </c:pt>
                <c:pt idx="6">
                  <c:v>41.5</c:v>
                </c:pt>
                <c:pt idx="7">
                  <c:v>42.5</c:v>
                </c:pt>
              </c:numCache>
            </c:numRef>
          </c:val>
          <c:extLst>
            <c:ext xmlns:c16="http://schemas.microsoft.com/office/drawing/2014/chart" uri="{C3380CC4-5D6E-409C-BE32-E72D297353CC}">
              <c16:uniqueId val="{00000006-535B-43EA-AD39-6BDA859BE41C}"/>
            </c:ext>
          </c:extLst>
        </c:ser>
        <c:dLbls>
          <c:dLblPos val="ctr"/>
          <c:showLegendKey val="0"/>
          <c:showVal val="1"/>
          <c:showCatName val="0"/>
          <c:showSerName val="0"/>
          <c:showPercent val="0"/>
          <c:showBubbleSize val="0"/>
        </c:dLbls>
        <c:gapWidth val="100"/>
        <c:overlap val="100"/>
        <c:serLines>
          <c:spPr>
            <a:ln w="3175" cap="flat" cmpd="sng" algn="ctr">
              <a:solidFill>
                <a:schemeClr val="tx1"/>
              </a:solidFill>
              <a:prstDash val="dash"/>
              <a:round/>
            </a:ln>
            <a:effectLst/>
          </c:spPr>
        </c:serLines>
        <c:axId val="384309408"/>
        <c:axId val="384303832"/>
      </c:barChart>
      <c:catAx>
        <c:axId val="384309408"/>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4303832"/>
        <c:crosses val="autoZero"/>
        <c:auto val="1"/>
        <c:lblAlgn val="ctr"/>
        <c:lblOffset val="100"/>
        <c:noMultiLvlLbl val="0"/>
      </c:catAx>
      <c:valAx>
        <c:axId val="384303832"/>
        <c:scaling>
          <c:orientation val="minMax"/>
        </c:scaling>
        <c:delete val="0"/>
        <c:axPos val="t"/>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4309408"/>
        <c:crosses val="autoZero"/>
        <c:crossBetween val="between"/>
        <c:minorUnit val="0.1"/>
      </c:valAx>
      <c:spPr>
        <a:noFill/>
        <a:ln>
          <a:noFill/>
        </a:ln>
        <a:effectLst/>
      </c:spPr>
    </c:plotArea>
    <c:legend>
      <c:legendPos val="tr"/>
      <c:layout>
        <c:manualLayout>
          <c:xMode val="edge"/>
          <c:yMode val="edge"/>
          <c:x val="0.85095272383875342"/>
          <c:y val="0.2532123603443967"/>
          <c:w val="0.14005241102520216"/>
          <c:h val="0.605218386996592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和歌山市</a:t>
            </a:r>
          </a:p>
        </c:rich>
      </c:tx>
      <c:layout>
        <c:manualLayout>
          <c:xMode val="edge"/>
          <c:yMode val="edge"/>
          <c:x val="0.43940921920426174"/>
          <c:y val="2.8724061426023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0619076383958067E-2"/>
          <c:y val="0.10501381579267602"/>
          <c:w val="0.86854384664711237"/>
          <c:h val="0.80954163153451297"/>
        </c:manualLayout>
      </c:layout>
      <c:barChart>
        <c:barDir val="bar"/>
        <c:grouping val="percentStacked"/>
        <c:varyColors val="0"/>
        <c:ser>
          <c:idx val="0"/>
          <c:order val="0"/>
          <c:tx>
            <c:strRef>
              <c:f>'1-1_費目別消費支出（総世帯）'!$A$11</c:f>
              <c:strCache>
                <c:ptCount val="1"/>
                <c:pt idx="0">
                  <c:v>食 料 ( 外 食 を除 く)</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'1-1_費目別消費支出（総世帯）'!$B$11:$E$11</c15:sqref>
                  </c15:fullRef>
                </c:ext>
              </c:extLst>
              <c:f>('1-1_費目別消費支出（総世帯）'!$C$11,'1-1_費目別消費支出（総世帯）'!$E$11)</c:f>
              <c:numCache>
                <c:formatCode>0.0</c:formatCode>
                <c:ptCount val="2"/>
                <c:pt idx="0">
                  <c:v>25.014913501690195</c:v>
                </c:pt>
                <c:pt idx="1">
                  <c:v>22.435837392281755</c:v>
                </c:pt>
              </c:numCache>
            </c:numRef>
          </c:val>
          <c:extLst>
            <c:ext xmlns:c16="http://schemas.microsoft.com/office/drawing/2014/chart" uri="{C3380CC4-5D6E-409C-BE32-E72D297353CC}">
              <c16:uniqueId val="{00000000-0E4A-486F-AA6B-3C7C3EAB0E21}"/>
            </c:ext>
          </c:extLst>
        </c:ser>
        <c:ser>
          <c:idx val="1"/>
          <c:order val="1"/>
          <c:tx>
            <c:strRef>
              <c:f>'1-1_費目別消費支出（総世帯）'!$A$12</c:f>
              <c:strCache>
                <c:ptCount val="1"/>
                <c:pt idx="0">
                  <c:v>外                食</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'1-1_費目別消費支出（総世帯）'!$B$12:$E$12</c15:sqref>
                  </c15:fullRef>
                </c:ext>
              </c:extLst>
              <c:f>('1-1_費目別消費支出（総世帯）'!$C$12,'1-1_費目別消費支出（総世帯）'!$E$12)</c:f>
              <c:numCache>
                <c:formatCode>0.0</c:formatCode>
                <c:ptCount val="2"/>
                <c:pt idx="0">
                  <c:v>4.4888365429228427</c:v>
                </c:pt>
                <c:pt idx="1">
                  <c:v>4.1560509554140124</c:v>
                </c:pt>
              </c:numCache>
            </c:numRef>
          </c:val>
          <c:extLst>
            <c:ext xmlns:c16="http://schemas.microsoft.com/office/drawing/2014/chart" uri="{C3380CC4-5D6E-409C-BE32-E72D297353CC}">
              <c16:uniqueId val="{00000001-0E4A-486F-AA6B-3C7C3EAB0E21}"/>
            </c:ext>
          </c:extLst>
        </c:ser>
        <c:ser>
          <c:idx val="2"/>
          <c:order val="2"/>
          <c:tx>
            <c:strRef>
              <c:f>'1-1_費目別消費支出（総世帯）'!$A$13</c:f>
              <c:strCache>
                <c:ptCount val="1"/>
                <c:pt idx="0">
                  <c:v>住                居</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'1-1_費目別消費支出（総世帯）'!$B$13:$E$13</c15:sqref>
                  </c15:fullRef>
                </c:ext>
              </c:extLst>
              <c:f>('1-1_費目別消費支出（総世帯）'!$C$13,'1-1_費目別消費支出（総世帯）'!$E$13)</c:f>
              <c:numCache>
                <c:formatCode>0.0</c:formatCode>
                <c:ptCount val="2"/>
                <c:pt idx="0">
                  <c:v>5.5498620819758226</c:v>
                </c:pt>
                <c:pt idx="1">
                  <c:v>7.0227613338328956</c:v>
                </c:pt>
              </c:numCache>
            </c:numRef>
          </c:val>
          <c:extLst>
            <c:ext xmlns:c16="http://schemas.microsoft.com/office/drawing/2014/chart" uri="{C3380CC4-5D6E-409C-BE32-E72D297353CC}">
              <c16:uniqueId val="{00000002-0E4A-486F-AA6B-3C7C3EAB0E21}"/>
            </c:ext>
          </c:extLst>
        </c:ser>
        <c:ser>
          <c:idx val="3"/>
          <c:order val="3"/>
          <c:tx>
            <c:strRef>
              <c:f>'1-1_費目別消費支出（総世帯）'!$A$14</c:f>
              <c:strCache>
                <c:ptCount val="1"/>
                <c:pt idx="0">
                  <c:v>光   熱   ・   水   道</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'1-1_費目別消費支出（総世帯）'!$B$14:$E$14</c15:sqref>
                  </c15:fullRef>
                </c:ext>
              </c:extLst>
              <c:f>('1-1_費目別消費支出（総世帯）'!$C$14,'1-1_費目別消費支出（総世帯）'!$E$14)</c:f>
              <c:numCache>
                <c:formatCode>0.0</c:formatCode>
                <c:ptCount val="2"/>
                <c:pt idx="0">
                  <c:v>8.2368417027394969</c:v>
                </c:pt>
                <c:pt idx="1">
                  <c:v>7.4601910828025471</c:v>
                </c:pt>
              </c:numCache>
            </c:numRef>
          </c:val>
          <c:extLst>
            <c:ext xmlns:c16="http://schemas.microsoft.com/office/drawing/2014/chart" uri="{C3380CC4-5D6E-409C-BE32-E72D297353CC}">
              <c16:uniqueId val="{00000003-0E4A-486F-AA6B-3C7C3EAB0E21}"/>
            </c:ext>
          </c:extLst>
        </c:ser>
        <c:ser>
          <c:idx val="4"/>
          <c:order val="4"/>
          <c:tx>
            <c:strRef>
              <c:f>'1-1_費目別消費支出（総世帯）'!$A$15</c:f>
              <c:strCache>
                <c:ptCount val="1"/>
                <c:pt idx="0">
                  <c:v>家 具 ・ 家 事 用 品</c:v>
                </c:pt>
              </c:strCache>
            </c:strRef>
          </c:tx>
          <c:spPr>
            <a:solidFill>
              <a:schemeClr val="accent5"/>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'1-1_費目別消費支出（総世帯）'!$B$15:$E$15</c15:sqref>
                  </c15:fullRef>
                </c:ext>
              </c:extLst>
              <c:f>('1-1_費目別消費支出（総世帯）'!$C$15,'1-1_費目別消費支出（総世帯）'!$E$15)</c:f>
              <c:numCache>
                <c:formatCode>0.0</c:formatCode>
                <c:ptCount val="2"/>
                <c:pt idx="0">
                  <c:v>4.125304005995992</c:v>
                </c:pt>
                <c:pt idx="1">
                  <c:v>3.0362495316597977</c:v>
                </c:pt>
              </c:numCache>
            </c:numRef>
          </c:val>
          <c:extLst>
            <c:ext xmlns:c16="http://schemas.microsoft.com/office/drawing/2014/chart" uri="{C3380CC4-5D6E-409C-BE32-E72D297353CC}">
              <c16:uniqueId val="{00000004-0E4A-486F-AA6B-3C7C3EAB0E21}"/>
            </c:ext>
          </c:extLst>
        </c:ser>
        <c:ser>
          <c:idx val="5"/>
          <c:order val="5"/>
          <c:tx>
            <c:strRef>
              <c:f>'1-1_費目別消費支出（総世帯）'!$A$16</c:f>
              <c:strCache>
                <c:ptCount val="1"/>
                <c:pt idx="0">
                  <c:v>被  服  及  び  履  物</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'1-1_費目別消費支出（総世帯）'!$B$16:$E$16</c15:sqref>
                  </c15:fullRef>
                </c:ext>
              </c:extLst>
              <c:f>('1-1_費目別消費支出（総世帯）'!$C$16,'1-1_費目別消費支出（総世帯）'!$E$16)</c:f>
              <c:numCache>
                <c:formatCode>0.0</c:formatCode>
                <c:ptCount val="2"/>
                <c:pt idx="0">
                  <c:v>5.1358530777898448</c:v>
                </c:pt>
                <c:pt idx="1">
                  <c:v>4.2525290370925442</c:v>
                </c:pt>
              </c:numCache>
            </c:numRef>
          </c:val>
          <c:extLst>
            <c:ext xmlns:c16="http://schemas.microsoft.com/office/drawing/2014/chart" uri="{C3380CC4-5D6E-409C-BE32-E72D297353CC}">
              <c16:uniqueId val="{00000005-0E4A-486F-AA6B-3C7C3EAB0E21}"/>
            </c:ext>
          </c:extLst>
        </c:ser>
        <c:ser>
          <c:idx val="6"/>
          <c:order val="6"/>
          <c:tx>
            <c:strRef>
              <c:f>'1-1_費目別消費支出（総世帯）'!$A$17</c:f>
              <c:strCache>
                <c:ptCount val="1"/>
                <c:pt idx="0">
                  <c:v>保    健    医    療</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'1-1_費目別消費支出（総世帯）'!$B$17:$E$17</c15:sqref>
                  </c15:fullRef>
                </c:ext>
              </c:extLst>
              <c:f>('1-1_費目別消費支出（総世帯）'!$C$17,'1-1_費目別消費支出（総世帯）'!$E$17)</c:f>
              <c:numCache>
                <c:formatCode>0.0</c:formatCode>
                <c:ptCount val="2"/>
                <c:pt idx="0">
                  <c:v>4.5795922113281424</c:v>
                </c:pt>
                <c:pt idx="1">
                  <c:v>4.9868864743349572</c:v>
                </c:pt>
              </c:numCache>
            </c:numRef>
          </c:val>
          <c:extLst>
            <c:ext xmlns:c16="http://schemas.microsoft.com/office/drawing/2014/chart" uri="{C3380CC4-5D6E-409C-BE32-E72D297353CC}">
              <c16:uniqueId val="{00000006-0E4A-486F-AA6B-3C7C3EAB0E21}"/>
            </c:ext>
          </c:extLst>
        </c:ser>
        <c:ser>
          <c:idx val="7"/>
          <c:order val="7"/>
          <c:tx>
            <c:strRef>
              <c:f>'1-1_費目別消費支出（総世帯）'!$A$18</c:f>
              <c:strCache>
                <c:ptCount val="1"/>
                <c:pt idx="0">
                  <c:v>交   通   ・   通   信</c:v>
                </c:pt>
              </c:strCache>
            </c:strRef>
          </c:tx>
          <c:spPr>
            <a:solidFill>
              <a:schemeClr val="accent2">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'1-1_費目別消費支出（総世帯）'!$B$18:$E$18</c15:sqref>
                  </c15:fullRef>
                </c:ext>
              </c:extLst>
              <c:f>('1-1_費目別消費支出（総世帯）'!$C$18,'1-1_費目別消費支出（総世帯）'!$E$18)</c:f>
              <c:numCache>
                <c:formatCode>0.0</c:formatCode>
                <c:ptCount val="2"/>
                <c:pt idx="0">
                  <c:v>12.498789074649086</c:v>
                </c:pt>
                <c:pt idx="1">
                  <c:v>14.93536905207943</c:v>
                </c:pt>
              </c:numCache>
            </c:numRef>
          </c:val>
          <c:extLst>
            <c:ext xmlns:c16="http://schemas.microsoft.com/office/drawing/2014/chart" uri="{C3380CC4-5D6E-409C-BE32-E72D297353CC}">
              <c16:uniqueId val="{00000007-0E4A-486F-AA6B-3C7C3EAB0E21}"/>
            </c:ext>
          </c:extLst>
        </c:ser>
        <c:ser>
          <c:idx val="8"/>
          <c:order val="8"/>
          <c:tx>
            <c:strRef>
              <c:f>'1-1_費目別消費支出（総世帯）'!$A$19</c:f>
              <c:strCache>
                <c:ptCount val="1"/>
                <c:pt idx="0">
                  <c:v>教                育</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'1-1_費目別消費支出（総世帯）'!$B$19:$E$19</c15:sqref>
                  </c15:fullRef>
                </c:ext>
              </c:extLst>
              <c:f>('1-1_費目別消費支出（総世帯）'!$C$19,'1-1_費目別消費支出（総世帯）'!$E$19)</c:f>
              <c:numCache>
                <c:formatCode>0.0</c:formatCode>
                <c:ptCount val="2"/>
                <c:pt idx="0">
                  <c:v>2.8200539435377379</c:v>
                </c:pt>
                <c:pt idx="1">
                  <c:v>4.5775571375046837</c:v>
                </c:pt>
              </c:numCache>
            </c:numRef>
          </c:val>
          <c:extLst>
            <c:ext xmlns:c16="http://schemas.microsoft.com/office/drawing/2014/chart" uri="{C3380CC4-5D6E-409C-BE32-E72D297353CC}">
              <c16:uniqueId val="{00000008-0E4A-486F-AA6B-3C7C3EAB0E21}"/>
            </c:ext>
          </c:extLst>
        </c:ser>
        <c:ser>
          <c:idx val="9"/>
          <c:order val="9"/>
          <c:tx>
            <c:strRef>
              <c:f>'1-1_費目別消費支出（総世帯）'!$A$20</c:f>
              <c:strCache>
                <c:ptCount val="1"/>
                <c:pt idx="0">
                  <c:v>教    養    娯    楽</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'1-1_費目別消費支出（総世帯）'!$B$20:$E$20</c15:sqref>
                  </c15:fullRef>
                </c:ext>
              </c:extLst>
              <c:f>('1-1_費目別消費支出（総世帯）'!$C$20,'1-1_費目別消費支出（総世帯）'!$E$20)</c:f>
              <c:numCache>
                <c:formatCode>0.0</c:formatCode>
                <c:ptCount val="2"/>
                <c:pt idx="0">
                  <c:v>11.13694418526393</c:v>
                </c:pt>
                <c:pt idx="1">
                  <c:v>10.267890595728737</c:v>
                </c:pt>
              </c:numCache>
            </c:numRef>
          </c:val>
          <c:extLst>
            <c:ext xmlns:c16="http://schemas.microsoft.com/office/drawing/2014/chart" uri="{C3380CC4-5D6E-409C-BE32-E72D297353CC}">
              <c16:uniqueId val="{00000009-0E4A-486F-AA6B-3C7C3EAB0E21}"/>
            </c:ext>
          </c:extLst>
        </c:ser>
        <c:ser>
          <c:idx val="10"/>
          <c:order val="10"/>
          <c:tx>
            <c:strRef>
              <c:f>'1-1_費目別消費支出（総世帯）'!$A$21</c:f>
              <c:strCache>
                <c:ptCount val="1"/>
                <c:pt idx="0">
                  <c:v>そ の 他 の 消 費 支 出（ 交 際 費 を 除 く ）</c:v>
                </c:pt>
              </c:strCache>
            </c:strRef>
          </c:tx>
          <c:spPr>
            <a:solidFill>
              <a:schemeClr val="accent5">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'1-1_費目別消費支出（総世帯）'!$B$21:$E$21</c15:sqref>
                  </c15:fullRef>
                </c:ext>
              </c:extLst>
              <c:f>('1-1_費目別消費支出（総世帯）'!$C$21,'1-1_費目別消費支出（総世帯）'!$E$21)</c:f>
              <c:numCache>
                <c:formatCode>0.0</c:formatCode>
                <c:ptCount val="2"/>
                <c:pt idx="0">
                  <c:v>13.190163717107446</c:v>
                </c:pt>
                <c:pt idx="1">
                  <c:v>13.247470962907457</c:v>
                </c:pt>
              </c:numCache>
            </c:numRef>
          </c:val>
          <c:extLst>
            <c:ext xmlns:c16="http://schemas.microsoft.com/office/drawing/2014/chart" uri="{C3380CC4-5D6E-409C-BE32-E72D297353CC}">
              <c16:uniqueId val="{0000000A-0E4A-486F-AA6B-3C7C3EAB0E21}"/>
            </c:ext>
          </c:extLst>
        </c:ser>
        <c:ser>
          <c:idx val="11"/>
          <c:order val="11"/>
          <c:tx>
            <c:strRef>
              <c:f>'1-1_費目別消費支出（総世帯）'!$A$22</c:f>
              <c:strCache>
                <c:ptCount val="1"/>
                <c:pt idx="0">
                  <c:v>交       際       費</c:v>
                </c:pt>
              </c:strCache>
            </c:strRef>
          </c:tx>
          <c:spPr>
            <a:solidFill>
              <a:schemeClr val="accent6">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'1-1_費目別消費支出（総世帯）'!$B$4:$E$4</c15:sqref>
                  </c15:fullRef>
                </c:ext>
              </c:extLst>
              <c:f>('1-1_費目別消費支出（総世帯）'!$C$4,'1-1_費目別消費支出（総世帯）'!$E$4)</c:f>
              <c:strCache>
                <c:ptCount val="2"/>
                <c:pt idx="0">
                  <c:v>2014年</c:v>
                </c:pt>
                <c:pt idx="1">
                  <c:v>2019年</c:v>
                </c:pt>
              </c:strCache>
            </c:strRef>
          </c:cat>
          <c:val>
            <c:numRef>
              <c:extLst>
                <c:ext xmlns:c15="http://schemas.microsoft.com/office/drawing/2012/chart" uri="{02D57815-91ED-43cb-92C2-25804820EDAC}">
                  <c15:fullRef>
                    <c15:sqref>'1-1_費目別消費支出（総世帯）'!$B$22:$E$22</c15:sqref>
                  </c15:fullRef>
                </c:ext>
              </c:extLst>
              <c:f>('1-1_費目別消費支出（総世帯）'!$C$22,'1-1_費目別消費支出（総世帯）'!$E$22)</c:f>
              <c:numCache>
                <c:formatCode>0.0</c:formatCode>
                <c:ptCount val="2"/>
                <c:pt idx="0">
                  <c:v>3.2233558183051123</c:v>
                </c:pt>
                <c:pt idx="1">
                  <c:v>3.6212064443611838</c:v>
                </c:pt>
              </c:numCache>
            </c:numRef>
          </c:val>
          <c:extLst>
            <c:ext xmlns:c16="http://schemas.microsoft.com/office/drawing/2014/chart" uri="{C3380CC4-5D6E-409C-BE32-E72D297353CC}">
              <c16:uniqueId val="{0000000B-0E4A-486F-AA6B-3C7C3EAB0E21}"/>
            </c:ext>
          </c:extLst>
        </c:ser>
        <c:dLbls>
          <c:dLblPos val="ctr"/>
          <c:showLegendKey val="0"/>
          <c:showVal val="1"/>
          <c:showCatName val="0"/>
          <c:showSerName val="0"/>
          <c:showPercent val="0"/>
          <c:showBubbleSize val="0"/>
        </c:dLbls>
        <c:gapWidth val="100"/>
        <c:overlap val="100"/>
        <c:serLines>
          <c:spPr>
            <a:ln w="9525" cap="flat" cmpd="sng" algn="ctr">
              <a:solidFill>
                <a:schemeClr val="tx1"/>
              </a:solidFill>
              <a:prstDash val="dash"/>
              <a:round/>
            </a:ln>
            <a:effectLst/>
          </c:spPr>
        </c:serLines>
        <c:axId val="818379920"/>
        <c:axId val="818375656"/>
      </c:barChart>
      <c:catAx>
        <c:axId val="81837992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8375656"/>
        <c:crosses val="autoZero"/>
        <c:auto val="1"/>
        <c:lblAlgn val="ctr"/>
        <c:lblOffset val="100"/>
        <c:noMultiLvlLbl val="0"/>
      </c:catAx>
      <c:valAx>
        <c:axId val="818375656"/>
        <c:scaling>
          <c:orientation val="minMax"/>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8379920"/>
        <c:crosses val="autoZero"/>
        <c:crossBetween val="between"/>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和歌山市</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943078213389481E-2"/>
          <c:y val="5.0925925925925923E-2"/>
          <c:w val="0.86785292247513679"/>
          <c:h val="0.8416746864975212"/>
        </c:manualLayout>
      </c:layout>
      <c:barChart>
        <c:barDir val="bar"/>
        <c:grouping val="percentStacked"/>
        <c:varyColors val="0"/>
        <c:ser>
          <c:idx val="0"/>
          <c:order val="0"/>
          <c:tx>
            <c:strRef>
              <c:f>'1-2_費目別消費支出（二人世帯）'!$A$9</c:f>
              <c:strCache>
                <c:ptCount val="1"/>
                <c:pt idx="0">
                  <c:v>食 料 ( 外 食 を除 く)</c:v>
                </c:pt>
              </c:strCache>
            </c:strRef>
          </c:tx>
          <c:spPr>
            <a:solidFill>
              <a:schemeClr val="accent1"/>
            </a:solidFill>
            <a:ln>
              <a:noFill/>
            </a:ln>
            <a:effectLst/>
          </c:spPr>
          <c:invertIfNegative val="0"/>
          <c:dLbls>
            <c:spPr>
              <a:solidFill>
                <a:schemeClr val="bg1">
                  <a:alpha val="3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'1-2_費目別消費支出（二人世帯）'!$B$9:$E$9</c15:sqref>
                  </c15:fullRef>
                </c:ext>
              </c:extLst>
              <c:f>('1-2_費目別消費支出（二人世帯）'!$C$9,'1-2_費目別消費支出（二人世帯）'!$E$9)</c:f>
              <c:numCache>
                <c:formatCode>0.0</c:formatCode>
                <c:ptCount val="2"/>
                <c:pt idx="0">
                  <c:v>25.060218482833491</c:v>
                </c:pt>
                <c:pt idx="1">
                  <c:v>24.232738785184161</c:v>
                </c:pt>
              </c:numCache>
            </c:numRef>
          </c:val>
          <c:extLst>
            <c:ext xmlns:c16="http://schemas.microsoft.com/office/drawing/2014/chart" uri="{C3380CC4-5D6E-409C-BE32-E72D297353CC}">
              <c16:uniqueId val="{0000000C-C5EA-4992-BE21-AE4E1E0CF670}"/>
            </c:ext>
          </c:extLst>
        </c:ser>
        <c:ser>
          <c:idx val="1"/>
          <c:order val="1"/>
          <c:tx>
            <c:strRef>
              <c:f>'1-2_費目別消費支出（二人世帯）'!$A$10</c:f>
              <c:strCache>
                <c:ptCount val="1"/>
                <c:pt idx="0">
                  <c:v>外                食</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'1-2_費目別消費支出（二人世帯）'!$B$10:$E$10</c15:sqref>
                  </c15:fullRef>
                </c:ext>
              </c:extLst>
              <c:f>('1-2_費目別消費支出（二人世帯）'!$C$10,'1-2_費目別消費支出（二人世帯）'!$E$10)</c:f>
              <c:numCache>
                <c:formatCode>0.0</c:formatCode>
                <c:ptCount val="2"/>
                <c:pt idx="0">
                  <c:v>4.481612159044646</c:v>
                </c:pt>
                <c:pt idx="1">
                  <c:v>4.5516668685016342</c:v>
                </c:pt>
              </c:numCache>
            </c:numRef>
          </c:val>
          <c:extLst>
            <c:ext xmlns:c16="http://schemas.microsoft.com/office/drawing/2014/chart" uri="{C3380CC4-5D6E-409C-BE32-E72D297353CC}">
              <c16:uniqueId val="{0000000D-C5EA-4992-BE21-AE4E1E0CF670}"/>
            </c:ext>
          </c:extLst>
        </c:ser>
        <c:ser>
          <c:idx val="2"/>
          <c:order val="2"/>
          <c:tx>
            <c:strRef>
              <c:f>'1-2_費目別消費支出（二人世帯）'!$A$11</c:f>
              <c:strCache>
                <c:ptCount val="1"/>
                <c:pt idx="0">
                  <c:v>住                居</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'1-2_費目別消費支出（二人世帯）'!$B$11:$E$11</c15:sqref>
                  </c15:fullRef>
                </c:ext>
              </c:extLst>
              <c:f>('1-2_費目別消費支出（二人世帯）'!$C$11,'1-2_費目別消費支出（二人世帯）'!$E$11)</c:f>
              <c:numCache>
                <c:formatCode>0.0</c:formatCode>
                <c:ptCount val="2"/>
                <c:pt idx="0">
                  <c:v>5.0206099877866741</c:v>
                </c:pt>
                <c:pt idx="1">
                  <c:v>3.7943532342611976</c:v>
                </c:pt>
              </c:numCache>
            </c:numRef>
          </c:val>
          <c:extLst>
            <c:ext xmlns:c16="http://schemas.microsoft.com/office/drawing/2014/chart" uri="{C3380CC4-5D6E-409C-BE32-E72D297353CC}">
              <c16:uniqueId val="{0000000E-C5EA-4992-BE21-AE4E1E0CF670}"/>
            </c:ext>
          </c:extLst>
        </c:ser>
        <c:ser>
          <c:idx val="3"/>
          <c:order val="3"/>
          <c:tx>
            <c:strRef>
              <c:f>'1-2_費目別消費支出（二人世帯）'!$A$12</c:f>
              <c:strCache>
                <c:ptCount val="1"/>
                <c:pt idx="0">
                  <c:v>光   熱   ・   水   道</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'1-2_費目別消費支出（二人世帯）'!$B$12:$E$12</c15:sqref>
                  </c15:fullRef>
                </c:ext>
              </c:extLst>
              <c:f>('1-2_費目別消費支出（二人世帯）'!$C$12,'1-2_費目別消費支出（二人世帯）'!$E$12)</c:f>
              <c:numCache>
                <c:formatCode>0.0</c:formatCode>
                <c:ptCount val="2"/>
                <c:pt idx="0">
                  <c:v>7.9899748948296923</c:v>
                </c:pt>
                <c:pt idx="1">
                  <c:v>8.0173174402712668</c:v>
                </c:pt>
              </c:numCache>
            </c:numRef>
          </c:val>
          <c:extLst>
            <c:ext xmlns:c16="http://schemas.microsoft.com/office/drawing/2014/chart" uri="{C3380CC4-5D6E-409C-BE32-E72D297353CC}">
              <c16:uniqueId val="{0000000F-C5EA-4992-BE21-AE4E1E0CF670}"/>
            </c:ext>
          </c:extLst>
        </c:ser>
        <c:ser>
          <c:idx val="4"/>
          <c:order val="4"/>
          <c:tx>
            <c:strRef>
              <c:f>'1-2_費目別消費支出（二人世帯）'!$A$13</c:f>
              <c:strCache>
                <c:ptCount val="1"/>
                <c:pt idx="0">
                  <c:v>家 具 ・ 家 事 用 品</c:v>
                </c:pt>
              </c:strCache>
            </c:strRef>
          </c:tx>
          <c:spPr>
            <a:solidFill>
              <a:schemeClr val="accent5"/>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'1-2_費目別消費支出（二人世帯）'!$B$13:$E$13</c15:sqref>
                  </c15:fullRef>
                </c:ext>
              </c:extLst>
              <c:f>('1-2_費目別消費支出（二人世帯）'!$C$13,'1-2_費目別消費支出（二人世帯）'!$E$13)</c:f>
              <c:numCache>
                <c:formatCode>0.0</c:formatCode>
                <c:ptCount val="2"/>
                <c:pt idx="0">
                  <c:v>4.2992604152530873</c:v>
                </c:pt>
                <c:pt idx="1">
                  <c:v>3.2870266249156623</c:v>
                </c:pt>
              </c:numCache>
            </c:numRef>
          </c:val>
          <c:extLst>
            <c:ext xmlns:c16="http://schemas.microsoft.com/office/drawing/2014/chart" uri="{C3380CC4-5D6E-409C-BE32-E72D297353CC}">
              <c16:uniqueId val="{00000010-C5EA-4992-BE21-AE4E1E0CF670}"/>
            </c:ext>
          </c:extLst>
        </c:ser>
        <c:ser>
          <c:idx val="5"/>
          <c:order val="5"/>
          <c:tx>
            <c:strRef>
              <c:f>'1-2_費目別消費支出（二人世帯）'!$A$14</c:f>
              <c:strCache>
                <c:ptCount val="1"/>
                <c:pt idx="0">
                  <c:v>被  服  及  び  履  物</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'1-2_費目別消費支出（二人世帯）'!$B$14:$E$14</c15:sqref>
                  </c15:fullRef>
                </c:ext>
              </c:extLst>
              <c:f>('1-2_費目別消費支出（二人世帯）'!$C$14,'1-2_費目別消費支出（二人世帯）'!$E$14)</c:f>
              <c:numCache>
                <c:formatCode>0.0</c:formatCode>
                <c:ptCount val="2"/>
                <c:pt idx="0">
                  <c:v>5.2457931876781112</c:v>
                </c:pt>
                <c:pt idx="1">
                  <c:v>4.446136013701711</c:v>
                </c:pt>
              </c:numCache>
            </c:numRef>
          </c:val>
          <c:extLst>
            <c:ext xmlns:c16="http://schemas.microsoft.com/office/drawing/2014/chart" uri="{C3380CC4-5D6E-409C-BE32-E72D297353CC}">
              <c16:uniqueId val="{00000011-C5EA-4992-BE21-AE4E1E0CF670}"/>
            </c:ext>
          </c:extLst>
        </c:ser>
        <c:ser>
          <c:idx val="6"/>
          <c:order val="6"/>
          <c:tx>
            <c:strRef>
              <c:f>'1-2_費目別消費支出（二人世帯）'!$A$15</c:f>
              <c:strCache>
                <c:ptCount val="1"/>
                <c:pt idx="0">
                  <c:v>保    健    医    療</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'1-2_費目別消費支出（二人世帯）'!$B$15:$E$15</c15:sqref>
                  </c15:fullRef>
                </c:ext>
              </c:extLst>
              <c:f>('1-2_費目別消費支出（二人世帯）'!$C$15,'1-2_費目別消費支出（二人世帯）'!$E$15)</c:f>
              <c:numCache>
                <c:formatCode>0.0</c:formatCode>
                <c:ptCount val="2"/>
                <c:pt idx="0">
                  <c:v>4.6270694802551224</c:v>
                </c:pt>
                <c:pt idx="1">
                  <c:v>5.2726502084666889</c:v>
                </c:pt>
              </c:numCache>
            </c:numRef>
          </c:val>
          <c:extLst>
            <c:ext xmlns:c16="http://schemas.microsoft.com/office/drawing/2014/chart" uri="{C3380CC4-5D6E-409C-BE32-E72D297353CC}">
              <c16:uniqueId val="{00000012-C5EA-4992-BE21-AE4E1E0CF670}"/>
            </c:ext>
          </c:extLst>
        </c:ser>
        <c:ser>
          <c:idx val="7"/>
          <c:order val="7"/>
          <c:tx>
            <c:strRef>
              <c:f>'1-2_費目別消費支出（二人世帯）'!$A$16</c:f>
              <c:strCache>
                <c:ptCount val="1"/>
                <c:pt idx="0">
                  <c:v>交   通   ・   通   信</c:v>
                </c:pt>
              </c:strCache>
            </c:strRef>
          </c:tx>
          <c:spPr>
            <a:solidFill>
              <a:schemeClr val="accent2">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'1-2_費目別消費支出（二人世帯）'!$B$16:$E$16</c15:sqref>
                  </c15:fullRef>
                </c:ext>
              </c:extLst>
              <c:f>('1-2_費目別消費支出（二人世帯）'!$C$16,'1-2_費目別消費支出（二人世帯）'!$E$16)</c:f>
              <c:numCache>
                <c:formatCode>0.0</c:formatCode>
                <c:ptCount val="2"/>
                <c:pt idx="0">
                  <c:v>13.02839598317275</c:v>
                </c:pt>
                <c:pt idx="1">
                  <c:v>14.607373319723891</c:v>
                </c:pt>
              </c:numCache>
            </c:numRef>
          </c:val>
          <c:extLst>
            <c:ext xmlns:c16="http://schemas.microsoft.com/office/drawing/2014/chart" uri="{C3380CC4-5D6E-409C-BE32-E72D297353CC}">
              <c16:uniqueId val="{00000013-C5EA-4992-BE21-AE4E1E0CF670}"/>
            </c:ext>
          </c:extLst>
        </c:ser>
        <c:ser>
          <c:idx val="8"/>
          <c:order val="8"/>
          <c:tx>
            <c:strRef>
              <c:f>'1-2_費目別消費支出（二人世帯）'!$A$17</c:f>
              <c:strCache>
                <c:ptCount val="1"/>
                <c:pt idx="0">
                  <c:v>教                育</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'1-2_費目別消費支出（二人世帯）'!$B$17:$E$17</c15:sqref>
                  </c15:fullRef>
                </c:ext>
              </c:extLst>
              <c:f>('1-2_費目別消費支出（二人世帯）'!$C$17,'1-2_費目別消費支出（二人世帯）'!$E$17)</c:f>
              <c:numCache>
                <c:formatCode>0.0</c:formatCode>
                <c:ptCount val="2"/>
                <c:pt idx="0">
                  <c:v>3.3272832134617993</c:v>
                </c:pt>
                <c:pt idx="1">
                  <c:v>3.1827932806255732</c:v>
                </c:pt>
              </c:numCache>
            </c:numRef>
          </c:val>
          <c:extLst>
            <c:ext xmlns:c16="http://schemas.microsoft.com/office/drawing/2014/chart" uri="{C3380CC4-5D6E-409C-BE32-E72D297353CC}">
              <c16:uniqueId val="{00000014-C5EA-4992-BE21-AE4E1E0CF670}"/>
            </c:ext>
          </c:extLst>
        </c:ser>
        <c:ser>
          <c:idx val="9"/>
          <c:order val="9"/>
          <c:tx>
            <c:strRef>
              <c:f>'1-2_費目別消費支出（二人世帯）'!$A$18</c:f>
              <c:strCache>
                <c:ptCount val="1"/>
                <c:pt idx="0">
                  <c:v>教    養    娯    楽</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'1-2_費目別消費支出（二人世帯）'!$B$18:$E$18</c15:sqref>
                  </c15:fullRef>
                </c:ext>
              </c:extLst>
              <c:f>('1-2_費目別消費支出（二人世帯）'!$C$18,'1-2_費目別消費支出（二人世帯）'!$E$18)</c:f>
              <c:numCache>
                <c:formatCode>0.0</c:formatCode>
                <c:ptCount val="2"/>
                <c:pt idx="0">
                  <c:v>10.087019948432623</c:v>
                </c:pt>
                <c:pt idx="1">
                  <c:v>10.624016054530042</c:v>
                </c:pt>
              </c:numCache>
            </c:numRef>
          </c:val>
          <c:extLst>
            <c:ext xmlns:c16="http://schemas.microsoft.com/office/drawing/2014/chart" uri="{C3380CC4-5D6E-409C-BE32-E72D297353CC}">
              <c16:uniqueId val="{00000015-C5EA-4992-BE21-AE4E1E0CF670}"/>
            </c:ext>
          </c:extLst>
        </c:ser>
        <c:ser>
          <c:idx val="10"/>
          <c:order val="10"/>
          <c:tx>
            <c:strRef>
              <c:f>'1-2_費目別消費支出（二人世帯）'!$A$19</c:f>
              <c:strCache>
                <c:ptCount val="1"/>
                <c:pt idx="0">
                  <c:v>そ の 他 の 消 費 支 出
（ 交 際 費 を 除 く ）</c:v>
                </c:pt>
              </c:strCache>
            </c:strRef>
          </c:tx>
          <c:spPr>
            <a:solidFill>
              <a:schemeClr val="accent5">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'1-2_費目別消費支出（二人世帯）'!$B$19:$E$19</c15:sqref>
                  </c15:fullRef>
                </c:ext>
              </c:extLst>
              <c:f>('1-2_費目別消費支出（二人世帯）'!$C$19,'1-2_費目別消費支出（二人世帯）'!$E$19)</c:f>
              <c:numCache>
                <c:formatCode>0.0</c:formatCode>
                <c:ptCount val="2"/>
                <c:pt idx="0">
                  <c:v>13.603864160673091</c:v>
                </c:pt>
                <c:pt idx="1">
                  <c:v>14.258775496081519</c:v>
                </c:pt>
              </c:numCache>
            </c:numRef>
          </c:val>
          <c:extLst>
            <c:ext xmlns:c16="http://schemas.microsoft.com/office/drawing/2014/chart" uri="{C3380CC4-5D6E-409C-BE32-E72D297353CC}">
              <c16:uniqueId val="{00000016-C5EA-4992-BE21-AE4E1E0CF670}"/>
            </c:ext>
          </c:extLst>
        </c:ser>
        <c:ser>
          <c:idx val="11"/>
          <c:order val="11"/>
          <c:tx>
            <c:strRef>
              <c:f>'1-2_費目別消費支出（二人世帯）'!$A$20</c:f>
              <c:strCache>
                <c:ptCount val="1"/>
                <c:pt idx="0">
                  <c:v>交       際       費</c:v>
                </c:pt>
              </c:strCache>
            </c:strRef>
          </c:tx>
          <c:spPr>
            <a:solidFill>
              <a:schemeClr val="accent6">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'1-2_費目別消費支出（二人世帯）'!$B$2:$E$2</c15:sqref>
                  </c15:fullRef>
                </c:ext>
              </c:extLst>
              <c:f>('1-2_費目別消費支出（二人世帯）'!$C$2,'1-2_費目別消費支出（二人世帯）'!$E$2)</c:f>
              <c:strCache>
                <c:ptCount val="2"/>
                <c:pt idx="0">
                  <c:v>2014年</c:v>
                </c:pt>
                <c:pt idx="1">
                  <c:v>2019年</c:v>
                </c:pt>
              </c:strCache>
            </c:strRef>
          </c:cat>
          <c:val>
            <c:numRef>
              <c:extLst>
                <c:ext xmlns:c15="http://schemas.microsoft.com/office/drawing/2012/chart" uri="{02D57815-91ED-43cb-92C2-25804820EDAC}">
                  <c15:fullRef>
                    <c15:sqref>'1-2_費目別消費支出（二人世帯）'!$B$20:$E$20</c15:sqref>
                  </c15:fullRef>
                </c:ext>
              </c:extLst>
              <c:f>('1-2_費目別消費支出（二人世帯）'!$C$20,'1-2_費目別消費支出（二人世帯）'!$E$20)</c:f>
              <c:numCache>
                <c:formatCode>0.0</c:formatCode>
                <c:ptCount val="2"/>
                <c:pt idx="0">
                  <c:v>3.2288980865789116</c:v>
                </c:pt>
                <c:pt idx="1">
                  <c:v>3.7255851772399358</c:v>
                </c:pt>
              </c:numCache>
            </c:numRef>
          </c:val>
          <c:extLst>
            <c:ext xmlns:c16="http://schemas.microsoft.com/office/drawing/2014/chart" uri="{C3380CC4-5D6E-409C-BE32-E72D297353CC}">
              <c16:uniqueId val="{00000017-C5EA-4992-BE21-AE4E1E0CF670}"/>
            </c:ext>
          </c:extLst>
        </c:ser>
        <c:dLbls>
          <c:dLblPos val="ctr"/>
          <c:showLegendKey val="0"/>
          <c:showVal val="1"/>
          <c:showCatName val="0"/>
          <c:showSerName val="0"/>
          <c:showPercent val="0"/>
          <c:showBubbleSize val="0"/>
        </c:dLbls>
        <c:gapWidth val="150"/>
        <c:overlap val="100"/>
        <c:serLines>
          <c:spPr>
            <a:ln w="3175" cap="flat" cmpd="sng" algn="ctr">
              <a:solidFill>
                <a:schemeClr val="tx1"/>
              </a:solidFill>
              <a:prstDash val="dash"/>
              <a:round/>
            </a:ln>
            <a:effectLst/>
          </c:spPr>
        </c:serLines>
        <c:axId val="569551992"/>
        <c:axId val="569552320"/>
      </c:barChart>
      <c:catAx>
        <c:axId val="569551992"/>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52320"/>
        <c:crosses val="autoZero"/>
        <c:auto val="1"/>
        <c:lblAlgn val="ctr"/>
        <c:lblOffset val="100"/>
        <c:noMultiLvlLbl val="0"/>
      </c:catAx>
      <c:valAx>
        <c:axId val="569552320"/>
        <c:scaling>
          <c:orientation val="minMax"/>
        </c:scaling>
        <c:delete val="0"/>
        <c:axPos val="b"/>
        <c:majorGridlines>
          <c:spPr>
            <a:ln w="9525" cap="flat" cmpd="sng" algn="ctr">
              <a:noFill/>
              <a:round/>
            </a:ln>
            <a:effectLst/>
          </c:spPr>
        </c:majorGridlines>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51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全　国</a:t>
            </a:r>
          </a:p>
        </c:rich>
      </c:tx>
      <c:layout>
        <c:manualLayout>
          <c:xMode val="edge"/>
          <c:yMode val="edge"/>
          <c:x val="0.40471970779151123"/>
          <c:y val="1.90476190476190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2.4541864530971597E-2"/>
          <c:y val="5.0925925925925923E-2"/>
          <c:w val="0.79796169547997398"/>
          <c:h val="0.84484939382577184"/>
        </c:manualLayout>
      </c:layout>
      <c:barChart>
        <c:barDir val="bar"/>
        <c:grouping val="percentStacked"/>
        <c:varyColors val="0"/>
        <c:ser>
          <c:idx val="0"/>
          <c:order val="0"/>
          <c:tx>
            <c:strRef>
              <c:f>'1-2_費目別消費支出（二人世帯）'!$A$9</c:f>
              <c:strCache>
                <c:ptCount val="1"/>
                <c:pt idx="0">
                  <c:v>食 料 ( 外 食 を除 く)</c:v>
                </c:pt>
              </c:strCache>
            </c:strRef>
          </c:tx>
          <c:spPr>
            <a:solidFill>
              <a:schemeClr val="accent1"/>
            </a:solidFill>
            <a:ln>
              <a:noFill/>
            </a:ln>
            <a:effectLst/>
          </c:spPr>
          <c:invertIfNegative val="0"/>
          <c:dLbls>
            <c:spPr>
              <a:solidFill>
                <a:schemeClr val="bg1">
                  <a:alpha val="3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'1-2_費目別消費支出（二人世帯）'!$L$9:$O$9</c15:sqref>
                  </c15:fullRef>
                </c:ext>
              </c:extLst>
              <c:f>('1-2_費目別消費支出（二人世帯）'!$M$9,'1-2_費目別消費支出（二人世帯）'!$O$9)</c:f>
              <c:numCache>
                <c:formatCode>0.0</c:formatCode>
                <c:ptCount val="2"/>
                <c:pt idx="0">
                  <c:v>21.3</c:v>
                </c:pt>
                <c:pt idx="1">
                  <c:v>22.6</c:v>
                </c:pt>
              </c:numCache>
            </c:numRef>
          </c:val>
          <c:extLst>
            <c:ext xmlns:c16="http://schemas.microsoft.com/office/drawing/2014/chart" uri="{C3380CC4-5D6E-409C-BE32-E72D297353CC}">
              <c16:uniqueId val="{0000000C-C5EA-4992-BE21-AE4E1E0CF670}"/>
            </c:ext>
          </c:extLst>
        </c:ser>
        <c:ser>
          <c:idx val="1"/>
          <c:order val="1"/>
          <c:tx>
            <c:strRef>
              <c:f>'1-2_費目別消費支出（二人世帯）'!$A$10</c:f>
              <c:strCache>
                <c:ptCount val="1"/>
                <c:pt idx="0">
                  <c:v>外                食</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'1-2_費目別消費支出（二人世帯）'!$L$10:$O$10</c15:sqref>
                  </c15:fullRef>
                </c:ext>
              </c:extLst>
              <c:f>('1-2_費目別消費支出（二人世帯）'!$M$10,'1-2_費目別消費支出（二人世帯）'!$O$10)</c:f>
              <c:numCache>
                <c:formatCode>0.0</c:formatCode>
                <c:ptCount val="2"/>
                <c:pt idx="0">
                  <c:v>4.5999999999999996</c:v>
                </c:pt>
                <c:pt idx="1">
                  <c:v>4.9000000000000004</c:v>
                </c:pt>
              </c:numCache>
            </c:numRef>
          </c:val>
          <c:extLst>
            <c:ext xmlns:c16="http://schemas.microsoft.com/office/drawing/2014/chart" uri="{C3380CC4-5D6E-409C-BE32-E72D297353CC}">
              <c16:uniqueId val="{0000000D-C5EA-4992-BE21-AE4E1E0CF670}"/>
            </c:ext>
          </c:extLst>
        </c:ser>
        <c:ser>
          <c:idx val="2"/>
          <c:order val="2"/>
          <c:tx>
            <c:strRef>
              <c:f>'1-2_費目別消費支出（二人世帯）'!$A$11</c:f>
              <c:strCache>
                <c:ptCount val="1"/>
                <c:pt idx="0">
                  <c:v>住                居</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'1-2_費目別消費支出（二人世帯）'!$L$11:$O$11</c15:sqref>
                  </c15:fullRef>
                </c:ext>
              </c:extLst>
              <c:f>('1-2_費目別消費支出（二人世帯）'!$M$11,'1-2_費目別消費支出（二人世帯）'!$O$11)</c:f>
              <c:numCache>
                <c:formatCode>0.0</c:formatCode>
                <c:ptCount val="2"/>
                <c:pt idx="0">
                  <c:v>6.5</c:v>
                </c:pt>
                <c:pt idx="1">
                  <c:v>7.1</c:v>
                </c:pt>
              </c:numCache>
            </c:numRef>
          </c:val>
          <c:extLst>
            <c:ext xmlns:c16="http://schemas.microsoft.com/office/drawing/2014/chart" uri="{C3380CC4-5D6E-409C-BE32-E72D297353CC}">
              <c16:uniqueId val="{0000000E-C5EA-4992-BE21-AE4E1E0CF670}"/>
            </c:ext>
          </c:extLst>
        </c:ser>
        <c:ser>
          <c:idx val="3"/>
          <c:order val="3"/>
          <c:tx>
            <c:strRef>
              <c:f>'1-2_費目別消費支出（二人世帯）'!$A$12</c:f>
              <c:strCache>
                <c:ptCount val="1"/>
                <c:pt idx="0">
                  <c:v>光   熱   ・   水   道</c:v>
                </c:pt>
              </c:strCache>
            </c:strRef>
          </c:tx>
          <c:spPr>
            <a:solidFill>
              <a:schemeClr val="accent4"/>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'1-2_費目別消費支出（二人世帯）'!$L$12:$O$12</c15:sqref>
                  </c15:fullRef>
                </c:ext>
              </c:extLst>
              <c:f>('1-2_費目別消費支出（二人世帯）'!$M$12,'1-2_費目別消費支出（二人世帯）'!$O$12)</c:f>
              <c:numCache>
                <c:formatCode>0.0</c:formatCode>
                <c:ptCount val="2"/>
                <c:pt idx="0">
                  <c:v>7.2</c:v>
                </c:pt>
                <c:pt idx="1">
                  <c:v>7.3</c:v>
                </c:pt>
              </c:numCache>
            </c:numRef>
          </c:val>
          <c:extLst>
            <c:ext xmlns:c16="http://schemas.microsoft.com/office/drawing/2014/chart" uri="{C3380CC4-5D6E-409C-BE32-E72D297353CC}">
              <c16:uniqueId val="{0000000F-C5EA-4992-BE21-AE4E1E0CF670}"/>
            </c:ext>
          </c:extLst>
        </c:ser>
        <c:ser>
          <c:idx val="4"/>
          <c:order val="4"/>
          <c:tx>
            <c:strRef>
              <c:f>'1-2_費目別消費支出（二人世帯）'!$A$13</c:f>
              <c:strCache>
                <c:ptCount val="1"/>
                <c:pt idx="0">
                  <c:v>家 具 ・ 家 事 用 品</c:v>
                </c:pt>
              </c:strCache>
            </c:strRef>
          </c:tx>
          <c:spPr>
            <a:solidFill>
              <a:schemeClr val="accent5"/>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'1-2_費目別消費支出（二人世帯）'!$L$13:$O$13</c15:sqref>
                  </c15:fullRef>
                </c:ext>
              </c:extLst>
              <c:f>('1-2_費目別消費支出（二人世帯）'!$M$13,'1-2_費目別消費支出（二人世帯）'!$O$13)</c:f>
              <c:numCache>
                <c:formatCode>0.0</c:formatCode>
                <c:ptCount val="2"/>
                <c:pt idx="0">
                  <c:v>3.7</c:v>
                </c:pt>
                <c:pt idx="1">
                  <c:v>3.6</c:v>
                </c:pt>
              </c:numCache>
            </c:numRef>
          </c:val>
          <c:extLst>
            <c:ext xmlns:c16="http://schemas.microsoft.com/office/drawing/2014/chart" uri="{C3380CC4-5D6E-409C-BE32-E72D297353CC}">
              <c16:uniqueId val="{00000010-C5EA-4992-BE21-AE4E1E0CF670}"/>
            </c:ext>
          </c:extLst>
        </c:ser>
        <c:ser>
          <c:idx val="5"/>
          <c:order val="5"/>
          <c:tx>
            <c:strRef>
              <c:f>'1-2_費目別消費支出（二人世帯）'!$A$14</c:f>
              <c:strCache>
                <c:ptCount val="1"/>
                <c:pt idx="0">
                  <c:v>被  服  及  び  履  物</c:v>
                </c:pt>
              </c:strCache>
            </c:strRef>
          </c:tx>
          <c:spPr>
            <a:solidFill>
              <a:schemeClr val="accent6"/>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'1-2_費目別消費支出（二人世帯）'!$L$14:$O$14</c15:sqref>
                  </c15:fullRef>
                </c:ext>
              </c:extLst>
              <c:f>('1-2_費目別消費支出（二人世帯）'!$M$14,'1-2_費目別消費支出（二人世帯）'!$O$14)</c:f>
              <c:numCache>
                <c:formatCode>0.0</c:formatCode>
                <c:ptCount val="2"/>
                <c:pt idx="0">
                  <c:v>4.7</c:v>
                </c:pt>
                <c:pt idx="1">
                  <c:v>4</c:v>
                </c:pt>
              </c:numCache>
            </c:numRef>
          </c:val>
          <c:extLst>
            <c:ext xmlns:c16="http://schemas.microsoft.com/office/drawing/2014/chart" uri="{C3380CC4-5D6E-409C-BE32-E72D297353CC}">
              <c16:uniqueId val="{00000011-C5EA-4992-BE21-AE4E1E0CF670}"/>
            </c:ext>
          </c:extLst>
        </c:ser>
        <c:ser>
          <c:idx val="6"/>
          <c:order val="6"/>
          <c:tx>
            <c:strRef>
              <c:f>'1-2_費目別消費支出（二人世帯）'!$A$15</c:f>
              <c:strCache>
                <c:ptCount val="1"/>
                <c:pt idx="0">
                  <c:v>保    健    医    療</c:v>
                </c:pt>
              </c:strCache>
            </c:strRef>
          </c:tx>
          <c:spPr>
            <a:solidFill>
              <a:schemeClr val="accent1">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'1-2_費目別消費支出（二人世帯）'!$L$15:$O$15</c15:sqref>
                  </c15:fullRef>
                </c:ext>
              </c:extLst>
              <c:f>('1-2_費目別消費支出（二人世帯）'!$M$15,'1-2_費目別消費支出（二人世帯）'!$O$15)</c:f>
              <c:numCache>
                <c:formatCode>0.0</c:formatCode>
                <c:ptCount val="2"/>
                <c:pt idx="0">
                  <c:v>4.5</c:v>
                </c:pt>
                <c:pt idx="1">
                  <c:v>5.0999999999999996</c:v>
                </c:pt>
              </c:numCache>
            </c:numRef>
          </c:val>
          <c:extLst>
            <c:ext xmlns:c16="http://schemas.microsoft.com/office/drawing/2014/chart" uri="{C3380CC4-5D6E-409C-BE32-E72D297353CC}">
              <c16:uniqueId val="{00000012-C5EA-4992-BE21-AE4E1E0CF670}"/>
            </c:ext>
          </c:extLst>
        </c:ser>
        <c:ser>
          <c:idx val="7"/>
          <c:order val="7"/>
          <c:tx>
            <c:strRef>
              <c:f>'1-2_費目別消費支出（二人世帯）'!$A$16</c:f>
              <c:strCache>
                <c:ptCount val="1"/>
                <c:pt idx="0">
                  <c:v>交   通   ・   通   信</c:v>
                </c:pt>
              </c:strCache>
            </c:strRef>
          </c:tx>
          <c:spPr>
            <a:solidFill>
              <a:schemeClr val="accent2">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'1-2_費目別消費支出（二人世帯）'!$L$16:$O$16</c15:sqref>
                  </c15:fullRef>
                </c:ext>
              </c:extLst>
              <c:f>('1-2_費目別消費支出（二人世帯）'!$M$16,'1-2_費目別消費支出（二人世帯）'!$O$16)</c:f>
              <c:numCache>
                <c:formatCode>0.0</c:formatCode>
                <c:ptCount val="2"/>
                <c:pt idx="0">
                  <c:v>15.2</c:v>
                </c:pt>
                <c:pt idx="1">
                  <c:v>14.5</c:v>
                </c:pt>
              </c:numCache>
            </c:numRef>
          </c:val>
          <c:extLst>
            <c:ext xmlns:c16="http://schemas.microsoft.com/office/drawing/2014/chart" uri="{C3380CC4-5D6E-409C-BE32-E72D297353CC}">
              <c16:uniqueId val="{00000013-C5EA-4992-BE21-AE4E1E0CF670}"/>
            </c:ext>
          </c:extLst>
        </c:ser>
        <c:ser>
          <c:idx val="8"/>
          <c:order val="8"/>
          <c:tx>
            <c:strRef>
              <c:f>'1-2_費目別消費支出（二人世帯）'!$A$17</c:f>
              <c:strCache>
                <c:ptCount val="1"/>
                <c:pt idx="0">
                  <c:v>教                育</c:v>
                </c:pt>
              </c:strCache>
            </c:strRef>
          </c:tx>
          <c:spPr>
            <a:solidFill>
              <a:schemeClr val="accent3">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'1-2_費目別消費支出（二人世帯）'!$L$17:$O$17</c15:sqref>
                  </c15:fullRef>
                </c:ext>
              </c:extLst>
              <c:f>('1-2_費目別消費支出（二人世帯）'!$M$17,'1-2_費目別消費支出（二人世帯）'!$O$17)</c:f>
              <c:numCache>
                <c:formatCode>0.0</c:formatCode>
                <c:ptCount val="2"/>
                <c:pt idx="0">
                  <c:v>4.0999999999999996</c:v>
                </c:pt>
                <c:pt idx="1">
                  <c:v>4</c:v>
                </c:pt>
              </c:numCache>
            </c:numRef>
          </c:val>
          <c:extLst>
            <c:ext xmlns:c16="http://schemas.microsoft.com/office/drawing/2014/chart" uri="{C3380CC4-5D6E-409C-BE32-E72D297353CC}">
              <c16:uniqueId val="{00000014-C5EA-4992-BE21-AE4E1E0CF670}"/>
            </c:ext>
          </c:extLst>
        </c:ser>
        <c:ser>
          <c:idx val="9"/>
          <c:order val="9"/>
          <c:tx>
            <c:strRef>
              <c:f>'1-2_費目別消費支出（二人世帯）'!$A$18</c:f>
              <c:strCache>
                <c:ptCount val="1"/>
                <c:pt idx="0">
                  <c:v>教    養    娯    楽</c:v>
                </c:pt>
              </c:strCache>
            </c:strRef>
          </c:tx>
          <c:spPr>
            <a:solidFill>
              <a:schemeClr val="accent4">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'1-2_費目別消費支出（二人世帯）'!$L$18:$O$18</c15:sqref>
                  </c15:fullRef>
                </c:ext>
              </c:extLst>
              <c:f>('1-2_費目別消費支出（二人世帯）'!$M$18,'1-2_費目別消費支出（二人世帯）'!$O$18)</c:f>
              <c:numCache>
                <c:formatCode>0.0</c:formatCode>
                <c:ptCount val="2"/>
                <c:pt idx="0">
                  <c:v>10</c:v>
                </c:pt>
                <c:pt idx="1">
                  <c:v>9.8000000000000007</c:v>
                </c:pt>
              </c:numCache>
            </c:numRef>
          </c:val>
          <c:extLst>
            <c:ext xmlns:c16="http://schemas.microsoft.com/office/drawing/2014/chart" uri="{C3380CC4-5D6E-409C-BE32-E72D297353CC}">
              <c16:uniqueId val="{00000015-C5EA-4992-BE21-AE4E1E0CF670}"/>
            </c:ext>
          </c:extLst>
        </c:ser>
        <c:ser>
          <c:idx val="10"/>
          <c:order val="10"/>
          <c:tx>
            <c:strRef>
              <c:f>'1-2_費目別消費支出（二人世帯）'!$A$19</c:f>
              <c:strCache>
                <c:ptCount val="1"/>
                <c:pt idx="0">
                  <c:v>そ の 他 の 消 費 支 出
（ 交 際 費 を 除 く ）</c:v>
                </c:pt>
              </c:strCache>
            </c:strRef>
          </c:tx>
          <c:spPr>
            <a:solidFill>
              <a:schemeClr val="accent5">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'1-2_費目別消費支出（二人世帯）'!$L$19:$O$19</c15:sqref>
                  </c15:fullRef>
                </c:ext>
              </c:extLst>
              <c:f>('1-2_費目別消費支出（二人世帯）'!$M$19,'1-2_費目別消費支出（二人世帯）'!$O$19)</c:f>
              <c:numCache>
                <c:formatCode>0.0</c:formatCode>
                <c:ptCount val="2"/>
                <c:pt idx="0">
                  <c:v>13.9</c:v>
                </c:pt>
                <c:pt idx="1">
                  <c:v>13.5</c:v>
                </c:pt>
              </c:numCache>
            </c:numRef>
          </c:val>
          <c:extLst>
            <c:ext xmlns:c16="http://schemas.microsoft.com/office/drawing/2014/chart" uri="{C3380CC4-5D6E-409C-BE32-E72D297353CC}">
              <c16:uniqueId val="{00000016-C5EA-4992-BE21-AE4E1E0CF670}"/>
            </c:ext>
          </c:extLst>
        </c:ser>
        <c:ser>
          <c:idx val="11"/>
          <c:order val="11"/>
          <c:tx>
            <c:strRef>
              <c:f>'1-2_費目別消費支出（二人世帯）'!$A$20</c:f>
              <c:strCache>
                <c:ptCount val="1"/>
                <c:pt idx="0">
                  <c:v>交       際       費</c:v>
                </c:pt>
              </c:strCache>
            </c:strRef>
          </c:tx>
          <c:spPr>
            <a:solidFill>
              <a:schemeClr val="accent6">
                <a:lumMod val="6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'1-2_費目別消費支出（二人世帯）'!$L$2:$O$2</c15:sqref>
                  </c15:fullRef>
                </c:ext>
              </c:extLst>
              <c:f>('1-2_費目別消費支出（二人世帯）'!$M$2,'1-2_費目別消費支出（二人世帯）'!$O$2)</c:f>
              <c:strCache>
                <c:ptCount val="2"/>
                <c:pt idx="0">
                  <c:v>2014年</c:v>
                </c:pt>
                <c:pt idx="1">
                  <c:v>2019年</c:v>
                </c:pt>
              </c:strCache>
            </c:strRef>
          </c:cat>
          <c:val>
            <c:numRef>
              <c:extLst>
                <c:ext xmlns:c15="http://schemas.microsoft.com/office/drawing/2012/chart" uri="{02D57815-91ED-43cb-92C2-25804820EDAC}">
                  <c15:fullRef>
                    <c15:sqref>'1-2_費目別消費支出（二人世帯）'!$L$20:$O$20</c15:sqref>
                  </c15:fullRef>
                </c:ext>
              </c:extLst>
              <c:f>('1-2_費目別消費支出（二人世帯）'!$M$20,'1-2_費目別消費支出（二人世帯）'!$O$20)</c:f>
              <c:numCache>
                <c:formatCode>0.0</c:formatCode>
                <c:ptCount val="2"/>
                <c:pt idx="0">
                  <c:v>4.4000000000000004</c:v>
                </c:pt>
                <c:pt idx="1">
                  <c:v>3.7</c:v>
                </c:pt>
              </c:numCache>
            </c:numRef>
          </c:val>
          <c:extLst>
            <c:ext xmlns:c16="http://schemas.microsoft.com/office/drawing/2014/chart" uri="{C3380CC4-5D6E-409C-BE32-E72D297353CC}">
              <c16:uniqueId val="{00000017-C5EA-4992-BE21-AE4E1E0CF670}"/>
            </c:ext>
          </c:extLst>
        </c:ser>
        <c:dLbls>
          <c:dLblPos val="ctr"/>
          <c:showLegendKey val="0"/>
          <c:showVal val="1"/>
          <c:showCatName val="0"/>
          <c:showSerName val="0"/>
          <c:showPercent val="0"/>
          <c:showBubbleSize val="0"/>
        </c:dLbls>
        <c:gapWidth val="150"/>
        <c:overlap val="100"/>
        <c:serLines>
          <c:spPr>
            <a:ln w="3175" cap="flat" cmpd="sng" algn="ctr">
              <a:solidFill>
                <a:schemeClr val="tx1"/>
              </a:solidFill>
              <a:prstDash val="dash"/>
              <a:round/>
            </a:ln>
            <a:effectLst/>
          </c:spPr>
        </c:serLines>
        <c:axId val="569551992"/>
        <c:axId val="569552320"/>
      </c:barChart>
      <c:catAx>
        <c:axId val="569551992"/>
        <c:scaling>
          <c:orientation val="minMax"/>
        </c:scaling>
        <c:delete val="1"/>
        <c:axPos val="l"/>
        <c:numFmt formatCode="General" sourceLinked="1"/>
        <c:majorTickMark val="none"/>
        <c:minorTickMark val="none"/>
        <c:tickLblPos val="nextTo"/>
        <c:crossAx val="569552320"/>
        <c:crosses val="autoZero"/>
        <c:auto val="1"/>
        <c:lblAlgn val="ctr"/>
        <c:lblOffset val="100"/>
        <c:noMultiLvlLbl val="0"/>
      </c:catAx>
      <c:valAx>
        <c:axId val="569552320"/>
        <c:scaling>
          <c:orientation val="minMax"/>
        </c:scaling>
        <c:delete val="0"/>
        <c:axPos val="b"/>
        <c:majorGridlines>
          <c:spPr>
            <a:ln w="9525" cap="flat" cmpd="sng" algn="ctr">
              <a:noFill/>
              <a:round/>
            </a:ln>
            <a:effectLst/>
          </c:spPr>
        </c:majorGridlines>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51992"/>
        <c:crosses val="autoZero"/>
        <c:crossBetween val="between"/>
        <c:minorUnit val="0.1"/>
      </c:valAx>
      <c:spPr>
        <a:noFill/>
        <a:ln>
          <a:noFill/>
        </a:ln>
        <a:effectLst/>
      </c:spPr>
    </c:plotArea>
    <c:legend>
      <c:legendPos val="r"/>
      <c:layout>
        <c:manualLayout>
          <c:xMode val="edge"/>
          <c:yMode val="edge"/>
          <c:x val="0.83090496869560315"/>
          <c:y val="0.12904709827938174"/>
          <c:w val="0.15242838013265514"/>
          <c:h val="0.7931452852961312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消費支出</a:t>
            </a:r>
          </a:p>
        </c:rich>
      </c:tx>
      <c:layout>
        <c:manualLayout>
          <c:xMode val="edge"/>
          <c:yMode val="edge"/>
          <c:x val="0.42446624369140307"/>
          <c:y val="2.408435212460649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2802316524087797E-2"/>
          <c:y val="0.12046397150991257"/>
          <c:w val="0.85416413483530984"/>
          <c:h val="0.52329699117925943"/>
        </c:manualLayout>
      </c:layout>
      <c:barChart>
        <c:barDir val="bar"/>
        <c:grouping val="percentStacked"/>
        <c:varyColors val="0"/>
        <c:ser>
          <c:idx val="0"/>
          <c:order val="0"/>
          <c:tx>
            <c:strRef>
              <c:f>'2-1_実収入及び消費支出(総世帯)'!$C$4</c:f>
              <c:strCache>
                <c:ptCount val="1"/>
                <c:pt idx="0">
                  <c:v>非消費支出</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'2-1_実収入及び消費支出(総世帯)'!$D$4:$E$4</c:f>
              <c:numCache>
                <c:formatCode>#,##0_ </c:formatCode>
                <c:ptCount val="2"/>
                <c:pt idx="0">
                  <c:v>78146</c:v>
                </c:pt>
                <c:pt idx="1">
                  <c:v>68267</c:v>
                </c:pt>
              </c:numCache>
            </c:numRef>
          </c:val>
          <c:extLst>
            <c:ext xmlns:c16="http://schemas.microsoft.com/office/drawing/2014/chart" uri="{C3380CC4-5D6E-409C-BE32-E72D297353CC}">
              <c16:uniqueId val="{00000000-4A77-463C-A90B-4F59A3ACB368}"/>
            </c:ext>
          </c:extLst>
        </c:ser>
        <c:ser>
          <c:idx val="2"/>
          <c:order val="1"/>
          <c:tx>
            <c:strRef>
              <c:f>'2-1_実収入及び消費支出(総世帯)'!$C$6</c:f>
              <c:strCache>
                <c:ptCount val="1"/>
                <c:pt idx="0">
                  <c:v>　食料</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'2-1_実収入及び消費支出(総世帯)'!$D$6:$E$6</c:f>
              <c:numCache>
                <c:formatCode>#,##0_ </c:formatCode>
                <c:ptCount val="2"/>
                <c:pt idx="0">
                  <c:v>47797</c:v>
                </c:pt>
                <c:pt idx="1">
                  <c:v>47746</c:v>
                </c:pt>
              </c:numCache>
            </c:numRef>
          </c:val>
          <c:extLst>
            <c:ext xmlns:c16="http://schemas.microsoft.com/office/drawing/2014/chart" uri="{C3380CC4-5D6E-409C-BE32-E72D297353CC}">
              <c16:uniqueId val="{00000001-4A77-463C-A90B-4F59A3ACB368}"/>
            </c:ext>
          </c:extLst>
        </c:ser>
        <c:ser>
          <c:idx val="3"/>
          <c:order val="2"/>
          <c:tx>
            <c:strRef>
              <c:f>'2-1_実収入及び消費支出(総世帯)'!$C$7</c:f>
              <c:strCache>
                <c:ptCount val="1"/>
                <c:pt idx="0">
                  <c:v>　外食</c:v>
                </c:pt>
              </c:strCache>
            </c:strRef>
          </c:tx>
          <c:spPr>
            <a:solidFill>
              <a:schemeClr val="accent4"/>
            </a:solidFill>
            <a:ln>
              <a:noFill/>
            </a:ln>
            <a:effectLst/>
          </c:spPr>
          <c:invertIfNegative val="0"/>
          <c:dLbls>
            <c:delete val="1"/>
          </c:dLbls>
          <c:cat>
            <c:strRef>
              <c:f>'2-1_実収入及び消費支出(総世帯)'!$D$3:$E$3</c:f>
              <c:strCache>
                <c:ptCount val="2"/>
                <c:pt idx="0">
                  <c:v>全国</c:v>
                </c:pt>
                <c:pt idx="1">
                  <c:v>和歌山市</c:v>
                </c:pt>
              </c:strCache>
            </c:strRef>
          </c:cat>
          <c:val>
            <c:numRef>
              <c:f>'2-1_実収入及び消費支出(総世帯)'!$D$7:$E$7</c:f>
              <c:numCache>
                <c:formatCode>#,##0_ </c:formatCode>
                <c:ptCount val="2"/>
                <c:pt idx="0">
                  <c:v>15460</c:v>
                </c:pt>
                <c:pt idx="1">
                  <c:v>9924</c:v>
                </c:pt>
              </c:numCache>
            </c:numRef>
          </c:val>
          <c:extLst>
            <c:ext xmlns:c16="http://schemas.microsoft.com/office/drawing/2014/chart" uri="{C3380CC4-5D6E-409C-BE32-E72D297353CC}">
              <c16:uniqueId val="{00000004-4A77-463C-A90B-4F59A3ACB368}"/>
            </c:ext>
          </c:extLst>
        </c:ser>
        <c:ser>
          <c:idx val="4"/>
          <c:order val="3"/>
          <c:tx>
            <c:strRef>
              <c:f>'2-1_実収入及び消費支出(総世帯)'!$C$8</c:f>
              <c:strCache>
                <c:ptCount val="1"/>
                <c:pt idx="0">
                  <c:v>　住居</c:v>
                </c:pt>
              </c:strCache>
            </c:strRef>
          </c:tx>
          <c:spPr>
            <a:solidFill>
              <a:schemeClr val="accent5"/>
            </a:solidFill>
            <a:ln>
              <a:noFill/>
            </a:ln>
            <a:effectLst/>
          </c:spPr>
          <c:invertIfNegative val="0"/>
          <c:dLbls>
            <c:dLbl>
              <c:idx val="0"/>
              <c:layout>
                <c:manualLayout>
                  <c:x val="-4.6091077216122793E-17"/>
                  <c:y val="3.4149072271369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77-463C-A90B-4F59A3ACB368}"/>
                </c:ext>
              </c:extLst>
            </c:dLbl>
            <c:dLbl>
              <c:idx val="1"/>
              <c:layout>
                <c:manualLayout>
                  <c:x val="0"/>
                  <c:y val="3.09807823789647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77-463C-A90B-4F59A3ACB368}"/>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'2-1_実収入及び消費支出(総世帯)'!$D$8:$E$8</c:f>
              <c:numCache>
                <c:formatCode>#,##0_ </c:formatCode>
                <c:ptCount val="2"/>
                <c:pt idx="0">
                  <c:v>26056</c:v>
                </c:pt>
                <c:pt idx="1">
                  <c:v>17111</c:v>
                </c:pt>
              </c:numCache>
            </c:numRef>
          </c:val>
          <c:extLst>
            <c:ext xmlns:c16="http://schemas.microsoft.com/office/drawing/2014/chart" uri="{C3380CC4-5D6E-409C-BE32-E72D297353CC}">
              <c16:uniqueId val="{00000007-4A77-463C-A90B-4F59A3ACB368}"/>
            </c:ext>
          </c:extLst>
        </c:ser>
        <c:ser>
          <c:idx val="5"/>
          <c:order val="4"/>
          <c:tx>
            <c:strRef>
              <c:f>'2-1_実収入及び消費支出(総世帯)'!$C$9</c:f>
              <c:strCache>
                <c:ptCount val="1"/>
                <c:pt idx="0">
                  <c:v>　光熱・水道</c:v>
                </c:pt>
              </c:strCache>
            </c:strRef>
          </c:tx>
          <c:spPr>
            <a:solidFill>
              <a:schemeClr val="accent6"/>
            </a:solidFill>
            <a:ln>
              <a:noFill/>
            </a:ln>
            <a:effectLst/>
          </c:spPr>
          <c:invertIfNegative val="0"/>
          <c:dLbls>
            <c:dLbl>
              <c:idx val="0"/>
              <c:layout>
                <c:manualLayout>
                  <c:x val="0"/>
                  <c:y val="-3.6439024250282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C5-4742-8424-342BC4D2E371}"/>
                </c:ext>
              </c:extLst>
            </c:dLbl>
            <c:dLbl>
              <c:idx val="1"/>
              <c:layout>
                <c:manualLayout>
                  <c:x val="0"/>
                  <c:y val="-3.2390243778028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C5-4742-8424-342BC4D2E371}"/>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'2-1_実収入及び消費支出(総世帯)'!$D$9:$E$9</c:f>
              <c:numCache>
                <c:formatCode>#,##0_ </c:formatCode>
                <c:ptCount val="2"/>
                <c:pt idx="0">
                  <c:v>15814</c:v>
                </c:pt>
                <c:pt idx="1">
                  <c:v>16400</c:v>
                </c:pt>
              </c:numCache>
            </c:numRef>
          </c:val>
          <c:extLst>
            <c:ext xmlns:c16="http://schemas.microsoft.com/office/drawing/2014/chart" uri="{C3380CC4-5D6E-409C-BE32-E72D297353CC}">
              <c16:uniqueId val="{00000008-4A77-463C-A90B-4F59A3ACB368}"/>
            </c:ext>
          </c:extLst>
        </c:ser>
        <c:ser>
          <c:idx val="6"/>
          <c:order val="5"/>
          <c:tx>
            <c:strRef>
              <c:f>'2-1_実収入及び消費支出(総世帯)'!$C$10</c:f>
              <c:strCache>
                <c:ptCount val="1"/>
                <c:pt idx="0">
                  <c:v>　家具・家事用品</c:v>
                </c:pt>
              </c:strCache>
            </c:strRef>
          </c:tx>
          <c:spPr>
            <a:solidFill>
              <a:schemeClr val="accent1">
                <a:lumMod val="60000"/>
              </a:schemeClr>
            </a:solidFill>
            <a:ln>
              <a:noFill/>
            </a:ln>
            <a:effectLst/>
          </c:spPr>
          <c:invertIfNegative val="0"/>
          <c:dLbls>
            <c:delete val="1"/>
          </c:dLbls>
          <c:cat>
            <c:strRef>
              <c:f>'2-1_実収入及び消費支出(総世帯)'!$D$3:$E$3</c:f>
              <c:strCache>
                <c:ptCount val="2"/>
                <c:pt idx="0">
                  <c:v>全国</c:v>
                </c:pt>
                <c:pt idx="1">
                  <c:v>和歌山市</c:v>
                </c:pt>
              </c:strCache>
            </c:strRef>
          </c:cat>
          <c:val>
            <c:numRef>
              <c:f>'2-1_実収入及び消費支出(総世帯)'!$D$10:$E$10</c:f>
              <c:numCache>
                <c:formatCode>#,##0_ </c:formatCode>
                <c:ptCount val="2"/>
                <c:pt idx="0">
                  <c:v>7812</c:v>
                </c:pt>
                <c:pt idx="1">
                  <c:v>5785</c:v>
                </c:pt>
              </c:numCache>
            </c:numRef>
          </c:val>
          <c:extLst>
            <c:ext xmlns:c16="http://schemas.microsoft.com/office/drawing/2014/chart" uri="{C3380CC4-5D6E-409C-BE32-E72D297353CC}">
              <c16:uniqueId val="{0000000B-4A77-463C-A90B-4F59A3ACB368}"/>
            </c:ext>
          </c:extLst>
        </c:ser>
        <c:ser>
          <c:idx val="7"/>
          <c:order val="6"/>
          <c:tx>
            <c:strRef>
              <c:f>'2-1_実収入及び消費支出(総世帯)'!$C$11</c:f>
              <c:strCache>
                <c:ptCount val="1"/>
                <c:pt idx="0">
                  <c:v>　被服及び履物</c:v>
                </c:pt>
              </c:strCache>
            </c:strRef>
          </c:tx>
          <c:spPr>
            <a:solidFill>
              <a:schemeClr val="accent2">
                <a:lumMod val="60000"/>
              </a:schemeClr>
            </a:solidFill>
            <a:ln>
              <a:noFill/>
            </a:ln>
            <a:effectLst/>
          </c:spPr>
          <c:invertIfNegative val="0"/>
          <c:dLbls>
            <c:delete val="1"/>
          </c:dLbls>
          <c:cat>
            <c:strRef>
              <c:f>'2-1_実収入及び消費支出(総世帯)'!$D$3:$E$3</c:f>
              <c:strCache>
                <c:ptCount val="2"/>
                <c:pt idx="0">
                  <c:v>全国</c:v>
                </c:pt>
                <c:pt idx="1">
                  <c:v>和歌山市</c:v>
                </c:pt>
              </c:strCache>
            </c:strRef>
          </c:cat>
          <c:val>
            <c:numRef>
              <c:f>'2-1_実収入及び消費支出(総世帯)'!$D$11:$E$11</c:f>
              <c:numCache>
                <c:formatCode>#,##0_ </c:formatCode>
                <c:ptCount val="2"/>
                <c:pt idx="0">
                  <c:v>10257</c:v>
                </c:pt>
                <c:pt idx="1">
                  <c:v>9628</c:v>
                </c:pt>
              </c:numCache>
            </c:numRef>
          </c:val>
          <c:extLst>
            <c:ext xmlns:c16="http://schemas.microsoft.com/office/drawing/2014/chart" uri="{C3380CC4-5D6E-409C-BE32-E72D297353CC}">
              <c16:uniqueId val="{0000000D-4A77-463C-A90B-4F59A3ACB368}"/>
            </c:ext>
          </c:extLst>
        </c:ser>
        <c:ser>
          <c:idx val="8"/>
          <c:order val="7"/>
          <c:tx>
            <c:strRef>
              <c:f>'2-1_実収入及び消費支出(総世帯)'!$C$12</c:f>
              <c:strCache>
                <c:ptCount val="1"/>
                <c:pt idx="0">
                  <c:v>　保健医療</c:v>
                </c:pt>
              </c:strCache>
            </c:strRef>
          </c:tx>
          <c:spPr>
            <a:solidFill>
              <a:schemeClr val="accent3">
                <a:lumMod val="60000"/>
              </a:schemeClr>
            </a:solidFill>
            <a:ln>
              <a:noFill/>
            </a:ln>
            <a:effectLst/>
          </c:spPr>
          <c:invertIfNegative val="0"/>
          <c:dLbls>
            <c:dLbl>
              <c:idx val="0"/>
              <c:layout>
                <c:manualLayout>
                  <c:x val="0"/>
                  <c:y val="3.2390243778028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C5-4742-8424-342BC4D2E371}"/>
                </c:ext>
              </c:extLst>
            </c:dLbl>
            <c:dLbl>
              <c:idx val="1"/>
              <c:layout>
                <c:manualLayout>
                  <c:x val="-2.5140877998643578E-3"/>
                  <c:y val="3.20395620048413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A77-463C-A90B-4F59A3ACB368}"/>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'2-1_実収入及び消費支出(総世帯)'!$D$12:$E$12</c:f>
              <c:numCache>
                <c:formatCode>#,##0_ </c:formatCode>
                <c:ptCount val="2"/>
                <c:pt idx="0">
                  <c:v>10289</c:v>
                </c:pt>
                <c:pt idx="1">
                  <c:v>9315</c:v>
                </c:pt>
              </c:numCache>
            </c:numRef>
          </c:val>
          <c:extLst>
            <c:ext xmlns:c16="http://schemas.microsoft.com/office/drawing/2014/chart" uri="{C3380CC4-5D6E-409C-BE32-E72D297353CC}">
              <c16:uniqueId val="{0000000F-4A77-463C-A90B-4F59A3ACB368}"/>
            </c:ext>
          </c:extLst>
        </c:ser>
        <c:ser>
          <c:idx val="9"/>
          <c:order val="8"/>
          <c:tx>
            <c:strRef>
              <c:f>'2-1_実収入及び消費支出(総世帯)'!$C$13</c:f>
              <c:strCache>
                <c:ptCount val="1"/>
                <c:pt idx="0">
                  <c:v>　交通・通信</c:v>
                </c:pt>
              </c:strCache>
            </c:strRef>
          </c:tx>
          <c:spPr>
            <a:solidFill>
              <a:schemeClr val="accent4">
                <a:lumMod val="60000"/>
              </a:schemeClr>
            </a:solidFill>
            <a:ln>
              <a:noFill/>
            </a:ln>
            <a:effectLst/>
          </c:spPr>
          <c:invertIfNegative val="0"/>
          <c:dLbls>
            <c:dLbl>
              <c:idx val="0"/>
              <c:layout>
                <c:manualLayout>
                  <c:x val="0"/>
                  <c:y val="-3.65171877568049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A77-463C-A90B-4F59A3ACB368}"/>
                </c:ext>
              </c:extLst>
            </c:dLbl>
            <c:dLbl>
              <c:idx val="1"/>
              <c:layout>
                <c:manualLayout>
                  <c:x val="0"/>
                  <c:y val="-3.8463414486409012E-2"/>
                </c:manualLayout>
              </c:layout>
              <c:spPr>
                <a:solidFill>
                  <a:schemeClr val="bg1">
                    <a:alpha val="70000"/>
                  </a:schemeClr>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7.8049954726623641E-2"/>
                      <c:h val="6.0671134777525892E-2"/>
                    </c:manualLayout>
                  </c15:layout>
                </c:ext>
                <c:ext xmlns:c16="http://schemas.microsoft.com/office/drawing/2014/chart" uri="{C3380CC4-5D6E-409C-BE32-E72D297353CC}">
                  <c16:uniqueId val="{00000003-59C5-4742-8424-342BC4D2E371}"/>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'2-1_実収入及び消費支出(総世帯)'!$D$13:$E$13</c:f>
              <c:numCache>
                <c:formatCode>#,##0_ </c:formatCode>
                <c:ptCount val="2"/>
                <c:pt idx="0">
                  <c:v>38353</c:v>
                </c:pt>
                <c:pt idx="1">
                  <c:v>35792</c:v>
                </c:pt>
              </c:numCache>
            </c:numRef>
          </c:val>
          <c:extLst>
            <c:ext xmlns:c16="http://schemas.microsoft.com/office/drawing/2014/chart" uri="{C3380CC4-5D6E-409C-BE32-E72D297353CC}">
              <c16:uniqueId val="{00000011-4A77-463C-A90B-4F59A3ACB368}"/>
            </c:ext>
          </c:extLst>
        </c:ser>
        <c:ser>
          <c:idx val="10"/>
          <c:order val="9"/>
          <c:tx>
            <c:strRef>
              <c:f>'2-1_実収入及び消費支出(総世帯)'!$C$14</c:f>
              <c:strCache>
                <c:ptCount val="1"/>
                <c:pt idx="0">
                  <c:v>　教育</c:v>
                </c:pt>
              </c:strCache>
            </c:strRef>
          </c:tx>
          <c:spPr>
            <a:solidFill>
              <a:schemeClr val="accent5">
                <a:lumMod val="60000"/>
              </a:schemeClr>
            </a:solidFill>
            <a:ln>
              <a:noFill/>
            </a:ln>
            <a:effectLst/>
          </c:spPr>
          <c:invertIfNegative val="0"/>
          <c:dLbls>
            <c:dLbl>
              <c:idx val="0"/>
              <c:layout>
                <c:manualLayout>
                  <c:x val="3.7067315704662806E-3"/>
                  <c:y val="3.37972171406887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A77-463C-A90B-4F59A3ACB368}"/>
                </c:ext>
              </c:extLst>
            </c:dLbl>
            <c:dLbl>
              <c:idx val="1"/>
              <c:layout>
                <c:manualLayout>
                  <c:x val="2.5208184286198082E-3"/>
                  <c:y val="3.19129977648818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A77-463C-A90B-4F59A3ACB368}"/>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'2-1_実収入及び消費支出(総世帯)'!$D$14:$E$14</c:f>
              <c:numCache>
                <c:formatCode>#,##0_ </c:formatCode>
                <c:ptCount val="2"/>
                <c:pt idx="0">
                  <c:v>9778</c:v>
                </c:pt>
                <c:pt idx="1">
                  <c:v>17196</c:v>
                </c:pt>
              </c:numCache>
            </c:numRef>
          </c:val>
          <c:extLst>
            <c:ext xmlns:c16="http://schemas.microsoft.com/office/drawing/2014/chart" uri="{C3380CC4-5D6E-409C-BE32-E72D297353CC}">
              <c16:uniqueId val="{00000014-4A77-463C-A90B-4F59A3ACB368}"/>
            </c:ext>
          </c:extLst>
        </c:ser>
        <c:ser>
          <c:idx val="11"/>
          <c:order val="10"/>
          <c:tx>
            <c:strRef>
              <c:f>'2-1_実収入及び消費支出(総世帯)'!$C$15</c:f>
              <c:strCache>
                <c:ptCount val="1"/>
                <c:pt idx="0">
                  <c:v>　教養娯楽</c:v>
                </c:pt>
              </c:strCache>
            </c:strRef>
          </c:tx>
          <c:spPr>
            <a:solidFill>
              <a:schemeClr val="accent6">
                <a:lumMod val="60000"/>
              </a:schemeClr>
            </a:solidFill>
            <a:ln>
              <a:noFill/>
            </a:ln>
            <a:effectLst/>
          </c:spPr>
          <c:invertIfNegative val="0"/>
          <c:dLbls>
            <c:dLbl>
              <c:idx val="0"/>
              <c:layout>
                <c:manualLayout>
                  <c:x val="0"/>
                  <c:y val="-3.68209485814444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A77-463C-A90B-4F59A3ACB368}"/>
                </c:ext>
              </c:extLst>
            </c:dLbl>
            <c:dLbl>
              <c:idx val="1"/>
              <c:layout>
                <c:manualLayout>
                  <c:x val="0"/>
                  <c:y val="-3.39039138317498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A77-463C-A90B-4F59A3ACB368}"/>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'2-1_実収入及び消費支出(総世帯)'!$D$15:$E$15</c:f>
              <c:numCache>
                <c:formatCode>#,##0_ </c:formatCode>
                <c:ptCount val="2"/>
                <c:pt idx="0">
                  <c:v>24510</c:v>
                </c:pt>
                <c:pt idx="1">
                  <c:v>18059</c:v>
                </c:pt>
              </c:numCache>
            </c:numRef>
          </c:val>
          <c:extLst>
            <c:ext xmlns:c16="http://schemas.microsoft.com/office/drawing/2014/chart" uri="{C3380CC4-5D6E-409C-BE32-E72D297353CC}">
              <c16:uniqueId val="{00000017-4A77-463C-A90B-4F59A3ACB368}"/>
            </c:ext>
          </c:extLst>
        </c:ser>
        <c:ser>
          <c:idx val="12"/>
          <c:order val="11"/>
          <c:tx>
            <c:strRef>
              <c:f>'2-1_実収入及び消費支出(総世帯)'!$C$16</c:f>
              <c:strCache>
                <c:ptCount val="1"/>
                <c:pt idx="0">
                  <c:v>　その他の消費支出</c:v>
                </c:pt>
              </c:strCache>
            </c:strRef>
          </c:tx>
          <c:spPr>
            <a:solidFill>
              <a:schemeClr val="accent1">
                <a:lumMod val="80000"/>
                <a:lumOff val="20000"/>
              </a:schemeClr>
            </a:solidFill>
            <a:ln>
              <a:noFill/>
            </a:ln>
            <a:effectLst/>
          </c:spPr>
          <c:invertIfNegative val="0"/>
          <c:dLbls>
            <c:dLbl>
              <c:idx val="0"/>
              <c:layout>
                <c:manualLayout>
                  <c:x val="7.4134631409324249E-3"/>
                  <c:y val="2.81643476172407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A77-463C-A90B-4F59A3ACB368}"/>
                </c:ext>
              </c:extLst>
            </c:dLbl>
            <c:dLbl>
              <c:idx val="1"/>
              <c:layout>
                <c:manualLayout>
                  <c:x val="-9.2182154432245585E-17"/>
                  <c:y val="3.2390243778028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C5-4742-8424-342BC4D2E371}"/>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'2-1_実収入及び消費支出(総世帯)'!$D$16:$E$16</c:f>
              <c:numCache>
                <c:formatCode>#,##0_ </c:formatCode>
                <c:ptCount val="2"/>
                <c:pt idx="0">
                  <c:v>31193</c:v>
                </c:pt>
                <c:pt idx="1">
                  <c:v>27423</c:v>
                </c:pt>
              </c:numCache>
            </c:numRef>
          </c:val>
          <c:extLst>
            <c:ext xmlns:c16="http://schemas.microsoft.com/office/drawing/2014/chart" uri="{C3380CC4-5D6E-409C-BE32-E72D297353CC}">
              <c16:uniqueId val="{00000019-4A77-463C-A90B-4F59A3ACB368}"/>
            </c:ext>
          </c:extLst>
        </c:ser>
        <c:ser>
          <c:idx val="13"/>
          <c:order val="12"/>
          <c:tx>
            <c:strRef>
              <c:f>'2-1_実収入及び消費支出(総世帯)'!$C$17</c:f>
              <c:strCache>
                <c:ptCount val="1"/>
                <c:pt idx="0">
                  <c:v>　交際費</c:v>
                </c:pt>
              </c:strCache>
            </c:strRef>
          </c:tx>
          <c:spPr>
            <a:solidFill>
              <a:schemeClr val="accent2">
                <a:lumMod val="80000"/>
                <a:lumOff val="20000"/>
              </a:schemeClr>
            </a:solidFill>
            <a:ln>
              <a:noFill/>
            </a:ln>
            <a:effectLst/>
          </c:spPr>
          <c:invertIfNegative val="0"/>
          <c:dLbls>
            <c:delete val="1"/>
          </c:dLbls>
          <c:cat>
            <c:strRef>
              <c:f>'2-1_実収入及び消費支出(総世帯)'!$D$3:$E$3</c:f>
              <c:strCache>
                <c:ptCount val="2"/>
                <c:pt idx="0">
                  <c:v>全国</c:v>
                </c:pt>
                <c:pt idx="1">
                  <c:v>和歌山市</c:v>
                </c:pt>
              </c:strCache>
            </c:strRef>
          </c:cat>
          <c:val>
            <c:numRef>
              <c:f>'2-1_実収入及び消費支出(総世帯)'!$D$17:$E$17</c:f>
              <c:numCache>
                <c:formatCode>#,##0_ </c:formatCode>
                <c:ptCount val="2"/>
                <c:pt idx="0">
                  <c:v>9062</c:v>
                </c:pt>
                <c:pt idx="1">
                  <c:v>6245</c:v>
                </c:pt>
              </c:numCache>
            </c:numRef>
          </c:val>
          <c:extLst>
            <c:ext xmlns:c16="http://schemas.microsoft.com/office/drawing/2014/chart" uri="{C3380CC4-5D6E-409C-BE32-E72D297353CC}">
              <c16:uniqueId val="{0000001C-4A77-463C-A90B-4F59A3ACB368}"/>
            </c:ext>
          </c:extLst>
        </c:ser>
        <c:ser>
          <c:idx val="14"/>
          <c:order val="13"/>
          <c:tx>
            <c:strRef>
              <c:f>'2-1_実収入及び消費支出(総世帯)'!$C$18</c:f>
              <c:strCache>
                <c:ptCount val="1"/>
                <c:pt idx="0">
                  <c:v>　黒字</c:v>
                </c:pt>
              </c:strCache>
            </c:strRef>
          </c:tx>
          <c:spPr>
            <a:solidFill>
              <a:schemeClr val="accent3">
                <a:lumMod val="80000"/>
                <a:lumOff val="2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'2-1_実収入及び消費支出(総世帯)'!$D$3:$E$3</c:f>
              <c:strCache>
                <c:ptCount val="2"/>
                <c:pt idx="0">
                  <c:v>全国</c:v>
                </c:pt>
                <c:pt idx="1">
                  <c:v>和歌山市</c:v>
                </c:pt>
              </c:strCache>
            </c:strRef>
          </c:cat>
          <c:val>
            <c:numRef>
              <c:f>'2-1_実収入及び消費支出(総世帯)'!$D$18:$E$18</c:f>
              <c:numCache>
                <c:formatCode>#,##0_ </c:formatCode>
                <c:ptCount val="2"/>
                <c:pt idx="0">
                  <c:v>124166</c:v>
                </c:pt>
                <c:pt idx="1">
                  <c:v>124018</c:v>
                </c:pt>
              </c:numCache>
            </c:numRef>
          </c:val>
          <c:extLst>
            <c:ext xmlns:c16="http://schemas.microsoft.com/office/drawing/2014/chart" uri="{C3380CC4-5D6E-409C-BE32-E72D297353CC}">
              <c16:uniqueId val="{0000001D-4A77-463C-A90B-4F59A3ACB368}"/>
            </c:ext>
          </c:extLst>
        </c:ser>
        <c:dLbls>
          <c:dLblPos val="ctr"/>
          <c:showLegendKey val="0"/>
          <c:showVal val="1"/>
          <c:showCatName val="0"/>
          <c:showSerName val="0"/>
          <c:showPercent val="0"/>
          <c:showBubbleSize val="0"/>
        </c:dLbls>
        <c:gapWidth val="150"/>
        <c:overlap val="100"/>
        <c:serLines>
          <c:spPr>
            <a:ln w="3175" cap="flat" cmpd="sng" algn="ctr">
              <a:solidFill>
                <a:sysClr val="windowText" lastClr="000000"/>
              </a:solidFill>
              <a:prstDash val="dash"/>
              <a:round/>
            </a:ln>
            <a:effectLst/>
          </c:spPr>
        </c:serLines>
        <c:axId val="808927392"/>
        <c:axId val="808928048"/>
      </c:barChart>
      <c:catAx>
        <c:axId val="808927392"/>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08928048"/>
        <c:crosses val="autoZero"/>
        <c:auto val="1"/>
        <c:lblAlgn val="ctr"/>
        <c:lblOffset val="100"/>
        <c:noMultiLvlLbl val="0"/>
      </c:catAx>
      <c:valAx>
        <c:axId val="808928048"/>
        <c:scaling>
          <c:orientation val="minMax"/>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8927392"/>
        <c:crosses val="autoZero"/>
        <c:crossBetween val="between"/>
        <c:minorUnit val="0.1"/>
      </c:valAx>
      <c:spPr>
        <a:noFill/>
        <a:ln>
          <a:noFill/>
        </a:ln>
        <a:effectLst/>
      </c:spPr>
    </c:plotArea>
    <c:legend>
      <c:legendPos val="b"/>
      <c:layout>
        <c:manualLayout>
          <c:xMode val="edge"/>
          <c:yMode val="edge"/>
          <c:x val="0.15665086213649299"/>
          <c:y val="0.70815953536136744"/>
          <c:w val="0.68669827572701403"/>
          <c:h val="0.266417193871457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実収入</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317559805395855"/>
          <c:y val="0.13685446599593537"/>
          <c:w val="0.80379074720082522"/>
          <c:h val="0.65593723252698499"/>
        </c:manualLayout>
      </c:layout>
      <c:barChart>
        <c:barDir val="bar"/>
        <c:grouping val="percentStacked"/>
        <c:varyColors val="0"/>
        <c:ser>
          <c:idx val="0"/>
          <c:order val="0"/>
          <c:tx>
            <c:strRef>
              <c:f>'2-1_実収入及び消費支出(総世帯)'!$C$20</c:f>
              <c:strCache>
                <c:ptCount val="1"/>
                <c:pt idx="0">
                  <c:v>　勤め先収入</c:v>
                </c:pt>
              </c:strCache>
            </c:strRef>
          </c:tx>
          <c:spPr>
            <a:solidFill>
              <a:schemeClr val="accent1"/>
            </a:solidFill>
            <a:ln>
              <a:noFill/>
            </a:ln>
            <a:effectLst/>
          </c:spPr>
          <c:invertIfNegative val="0"/>
          <c:dLbls>
            <c:dLbl>
              <c:idx val="0"/>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B271-43B4-B2FC-64C7122180E4}"/>
                </c:ext>
              </c:extLst>
            </c:dLbl>
            <c:dLbl>
              <c:idx val="1"/>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B271-43B4-B2FC-64C7122180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'2-1_実収入及び消費支出(総世帯)'!$F$3:$G$3</c:f>
              <c:strCache>
                <c:ptCount val="2"/>
                <c:pt idx="0">
                  <c:v>全国</c:v>
                </c:pt>
                <c:pt idx="1">
                  <c:v>和歌山市</c:v>
                </c:pt>
              </c:strCache>
            </c:strRef>
          </c:cat>
          <c:val>
            <c:numRef>
              <c:f>'2-1_実収入及び消費支出(総世帯)'!$F$20:$G$20</c:f>
              <c:numCache>
                <c:formatCode>#,##0.0_ </c:formatCode>
                <c:ptCount val="2"/>
                <c:pt idx="0">
                  <c:v>89.551430488106604</c:v>
                </c:pt>
                <c:pt idx="1">
                  <c:v>89.932164229890802</c:v>
                </c:pt>
              </c:numCache>
            </c:numRef>
          </c:val>
          <c:extLst>
            <c:ext xmlns:c16="http://schemas.microsoft.com/office/drawing/2014/chart" uri="{C3380CC4-5D6E-409C-BE32-E72D297353CC}">
              <c16:uniqueId val="{00000002-B271-43B4-B2FC-64C7122180E4}"/>
            </c:ext>
          </c:extLst>
        </c:ser>
        <c:ser>
          <c:idx val="1"/>
          <c:order val="1"/>
          <c:tx>
            <c:strRef>
              <c:f>'2-1_実収入及び消費支出(総世帯)'!$C$21</c:f>
              <c:strCache>
                <c:ptCount val="1"/>
                <c:pt idx="0">
                  <c:v>　その他</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'2-1_実収入及び消費支出(総世帯)'!$F$3:$G$3</c:f>
              <c:strCache>
                <c:ptCount val="2"/>
                <c:pt idx="0">
                  <c:v>全国</c:v>
                </c:pt>
                <c:pt idx="1">
                  <c:v>和歌山市</c:v>
                </c:pt>
              </c:strCache>
            </c:strRef>
          </c:cat>
          <c:val>
            <c:numRef>
              <c:f>'2-1_実収入及び消費支出(総世帯)'!$F$21:$G$21</c:f>
              <c:numCache>
                <c:formatCode>#,##0.0_ </c:formatCode>
                <c:ptCount val="2"/>
                <c:pt idx="0">
                  <c:v>10.4485695118934</c:v>
                </c:pt>
                <c:pt idx="1">
                  <c:v>10.0678357701092</c:v>
                </c:pt>
              </c:numCache>
            </c:numRef>
          </c:val>
          <c:extLst>
            <c:ext xmlns:c16="http://schemas.microsoft.com/office/drawing/2014/chart" uri="{C3380CC4-5D6E-409C-BE32-E72D297353CC}">
              <c16:uniqueId val="{00000003-B271-43B4-B2FC-64C7122180E4}"/>
            </c:ext>
          </c:extLst>
        </c:ser>
        <c:dLbls>
          <c:showLegendKey val="0"/>
          <c:showVal val="0"/>
          <c:showCatName val="0"/>
          <c:showSerName val="0"/>
          <c:showPercent val="0"/>
          <c:showBubbleSize val="0"/>
        </c:dLbls>
        <c:gapWidth val="150"/>
        <c:overlap val="100"/>
        <c:serLines>
          <c:spPr>
            <a:ln w="3175" cap="flat" cmpd="sng" algn="ctr">
              <a:solidFill>
                <a:schemeClr val="tx1"/>
              </a:solidFill>
              <a:prstDash val="dash"/>
              <a:round/>
            </a:ln>
            <a:effectLst/>
          </c:spPr>
        </c:serLines>
        <c:axId val="690568040"/>
        <c:axId val="690566072"/>
      </c:barChart>
      <c:catAx>
        <c:axId val="690568040"/>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0566072"/>
        <c:crosses val="autoZero"/>
        <c:auto val="1"/>
        <c:lblAlgn val="ctr"/>
        <c:lblOffset val="100"/>
        <c:noMultiLvlLbl val="0"/>
      </c:catAx>
      <c:valAx>
        <c:axId val="690566072"/>
        <c:scaling>
          <c:orientation val="minMax"/>
          <c:min val="0"/>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0568040"/>
        <c:crosses val="autoZero"/>
        <c:crossBetween val="between"/>
        <c:minorUnit val="0.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消費支出</a:t>
            </a:r>
          </a:p>
        </c:rich>
      </c:tx>
      <c:layout>
        <c:manualLayout>
          <c:xMode val="edge"/>
          <c:yMode val="edge"/>
          <c:x val="0.42446624369140307"/>
          <c:y val="2.408435212460649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2802316524087797E-2"/>
          <c:y val="0.12046397150991257"/>
          <c:w val="0.85416413483530984"/>
          <c:h val="0.52329699117925943"/>
        </c:manualLayout>
      </c:layout>
      <c:barChart>
        <c:barDir val="bar"/>
        <c:grouping val="percentStacked"/>
        <c:varyColors val="0"/>
        <c:ser>
          <c:idx val="0"/>
          <c:order val="0"/>
          <c:tx>
            <c:strRef>
              <c:f>'2-2_実収入及び消費支出(二人以上の世帯)'!$C$4</c:f>
              <c:strCache>
                <c:ptCount val="1"/>
                <c:pt idx="0">
                  <c:v>非消費支出</c:v>
                </c:pt>
              </c:strCache>
            </c:strRef>
          </c:tx>
          <c:spPr>
            <a:solidFill>
              <a:schemeClr val="accent1"/>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'2-2_実収入及び消費支出(二人以上の世帯)'!$D$4:$E$4</c:f>
              <c:numCache>
                <c:formatCode>#,##0_ </c:formatCode>
                <c:ptCount val="2"/>
                <c:pt idx="0">
                  <c:v>92614</c:v>
                </c:pt>
                <c:pt idx="1">
                  <c:v>64592</c:v>
                </c:pt>
              </c:numCache>
            </c:numRef>
          </c:val>
          <c:extLst>
            <c:ext xmlns:c16="http://schemas.microsoft.com/office/drawing/2014/chart" uri="{C3380CC4-5D6E-409C-BE32-E72D297353CC}">
              <c16:uniqueId val="{00000000-FF1B-4C8C-838D-FAD639271D36}"/>
            </c:ext>
          </c:extLst>
        </c:ser>
        <c:ser>
          <c:idx val="2"/>
          <c:order val="1"/>
          <c:tx>
            <c:strRef>
              <c:f>'2-2_実収入及び消費支出(二人以上の世帯)'!$C$6</c:f>
              <c:strCache>
                <c:ptCount val="1"/>
                <c:pt idx="0">
                  <c:v>　食料</c:v>
                </c:pt>
              </c:strCache>
            </c:strRef>
          </c:tx>
          <c:spPr>
            <a:solidFill>
              <a:schemeClr val="accent3"/>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'2-2_実収入及び消費支出(二人以上の世帯)'!$D$6:$E$6</c:f>
              <c:numCache>
                <c:formatCode>#,##0_ </c:formatCode>
                <c:ptCount val="2"/>
                <c:pt idx="0">
                  <c:v>60297</c:v>
                </c:pt>
                <c:pt idx="1">
                  <c:v>54266</c:v>
                </c:pt>
              </c:numCache>
            </c:numRef>
          </c:val>
          <c:extLst>
            <c:ext xmlns:c16="http://schemas.microsoft.com/office/drawing/2014/chart" uri="{C3380CC4-5D6E-409C-BE32-E72D297353CC}">
              <c16:uniqueId val="{00000002-FF1B-4C8C-838D-FAD639271D36}"/>
            </c:ext>
          </c:extLst>
        </c:ser>
        <c:ser>
          <c:idx val="3"/>
          <c:order val="2"/>
          <c:tx>
            <c:strRef>
              <c:f>'2-2_実収入及び消費支出(二人以上の世帯)'!$C$7</c:f>
              <c:strCache>
                <c:ptCount val="1"/>
                <c:pt idx="0">
                  <c:v>　外食</c:v>
                </c:pt>
              </c:strCache>
            </c:strRef>
          </c:tx>
          <c:spPr>
            <a:solidFill>
              <a:schemeClr val="accent4"/>
            </a:solidFill>
            <a:ln>
              <a:noFill/>
            </a:ln>
            <a:effectLst/>
          </c:spPr>
          <c:invertIfNegative val="0"/>
          <c:dLbls>
            <c:delete val="1"/>
          </c:dLbls>
          <c:cat>
            <c:strRef>
              <c:f>'2-2_実収入及び消費支出(二人以上の世帯)'!$D$3:$E$3</c:f>
              <c:strCache>
                <c:ptCount val="2"/>
                <c:pt idx="0">
                  <c:v>全国</c:v>
                </c:pt>
                <c:pt idx="1">
                  <c:v>和歌山市</c:v>
                </c:pt>
              </c:strCache>
            </c:strRef>
          </c:cat>
          <c:val>
            <c:numRef>
              <c:f>'2-2_実収入及び消費支出(二人以上の世帯)'!$D$7:$E$7</c:f>
              <c:numCache>
                <c:formatCode>#,##0_ </c:formatCode>
                <c:ptCount val="2"/>
                <c:pt idx="0">
                  <c:v>15888</c:v>
                </c:pt>
                <c:pt idx="1">
                  <c:v>11138</c:v>
                </c:pt>
              </c:numCache>
            </c:numRef>
          </c:val>
          <c:extLst>
            <c:ext xmlns:c16="http://schemas.microsoft.com/office/drawing/2014/chart" uri="{C3380CC4-5D6E-409C-BE32-E72D297353CC}">
              <c16:uniqueId val="{00000003-FF1B-4C8C-838D-FAD639271D36}"/>
            </c:ext>
          </c:extLst>
        </c:ser>
        <c:ser>
          <c:idx val="4"/>
          <c:order val="3"/>
          <c:tx>
            <c:strRef>
              <c:f>'2-2_実収入及び消費支出(二人以上の世帯)'!$C$8</c:f>
              <c:strCache>
                <c:ptCount val="1"/>
                <c:pt idx="0">
                  <c:v>　住居</c:v>
                </c:pt>
              </c:strCache>
            </c:strRef>
          </c:tx>
          <c:spPr>
            <a:solidFill>
              <a:schemeClr val="accent5"/>
            </a:solidFill>
            <a:ln>
              <a:noFill/>
            </a:ln>
            <a:effectLst/>
          </c:spPr>
          <c:invertIfNegative val="0"/>
          <c:dLbls>
            <c:dLbl>
              <c:idx val="0"/>
              <c:layout>
                <c:manualLayout>
                  <c:x val="-4.6184826800707285E-17"/>
                  <c:y val="3.4069727837502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FF1B-4C8C-838D-FAD639271D36}"/>
                </c:ext>
              </c:extLst>
            </c:dLbl>
            <c:dLbl>
              <c:idx val="1"/>
              <c:layout>
                <c:manualLayout>
                  <c:x val="4.6184826800707285E-17"/>
                  <c:y val="3.48458909070774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FF1B-4C8C-838D-FAD639271D36}"/>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'2-2_実収入及び消費支出(二人以上の世帯)'!$D$8:$E$8</c:f>
              <c:numCache>
                <c:formatCode>#,##0_ </c:formatCode>
                <c:ptCount val="2"/>
                <c:pt idx="0">
                  <c:v>20929</c:v>
                </c:pt>
                <c:pt idx="1">
                  <c:v>9019</c:v>
                </c:pt>
              </c:numCache>
            </c:numRef>
          </c:val>
          <c:extLst>
            <c:ext xmlns:c16="http://schemas.microsoft.com/office/drawing/2014/chart" uri="{C3380CC4-5D6E-409C-BE32-E72D297353CC}">
              <c16:uniqueId val="{00000004-FF1B-4C8C-838D-FAD639271D36}"/>
            </c:ext>
          </c:extLst>
        </c:ser>
        <c:ser>
          <c:idx val="5"/>
          <c:order val="4"/>
          <c:tx>
            <c:strRef>
              <c:f>'2-2_実収入及び消費支出(二人以上の世帯)'!$C$9</c:f>
              <c:strCache>
                <c:ptCount val="1"/>
                <c:pt idx="0">
                  <c:v>　光熱・水道</c:v>
                </c:pt>
              </c:strCache>
            </c:strRef>
          </c:tx>
          <c:spPr>
            <a:solidFill>
              <a:schemeClr val="accent6"/>
            </a:solidFill>
            <a:ln>
              <a:noFill/>
            </a:ln>
            <a:effectLst/>
          </c:spPr>
          <c:invertIfNegative val="0"/>
          <c:dLbls>
            <c:dLbl>
              <c:idx val="0"/>
              <c:layout>
                <c:manualLayout>
                  <c:x val="-4.6091077216122793E-17"/>
                  <c:y val="-2.83414633057750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8-442E-BACA-6A36B84A1DD4}"/>
                </c:ext>
              </c:extLst>
            </c:dLbl>
            <c:dLbl>
              <c:idx val="1"/>
              <c:layout>
                <c:manualLayout>
                  <c:x val="-4.6184826800707285E-17"/>
                  <c:y val="-2.83812992023323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78-442E-BACA-6A36B84A1DD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'2-2_実収入及び消費支出(二人以上の世帯)'!$D$9:$E$9</c:f>
              <c:numCache>
                <c:formatCode>#,##0_ </c:formatCode>
                <c:ptCount val="2"/>
                <c:pt idx="0">
                  <c:v>19596</c:v>
                </c:pt>
                <c:pt idx="1">
                  <c:v>18317</c:v>
                </c:pt>
              </c:numCache>
            </c:numRef>
          </c:val>
          <c:extLst>
            <c:ext xmlns:c16="http://schemas.microsoft.com/office/drawing/2014/chart" uri="{C3380CC4-5D6E-409C-BE32-E72D297353CC}">
              <c16:uniqueId val="{00000005-FF1B-4C8C-838D-FAD639271D36}"/>
            </c:ext>
          </c:extLst>
        </c:ser>
        <c:ser>
          <c:idx val="6"/>
          <c:order val="5"/>
          <c:tx>
            <c:strRef>
              <c:f>'2-2_実収入及び消費支出(二人以上の世帯)'!$C$10</c:f>
              <c:strCache>
                <c:ptCount val="1"/>
                <c:pt idx="0">
                  <c:v>　家具・家事用品</c:v>
                </c:pt>
              </c:strCache>
            </c:strRef>
          </c:tx>
          <c:spPr>
            <a:solidFill>
              <a:schemeClr val="accent1">
                <a:lumMod val="60000"/>
              </a:schemeClr>
            </a:solidFill>
            <a:ln>
              <a:noFill/>
            </a:ln>
            <a:effectLst/>
          </c:spPr>
          <c:invertIfNegative val="0"/>
          <c:dLbls>
            <c:delete val="1"/>
          </c:dLbls>
          <c:cat>
            <c:strRef>
              <c:f>'2-2_実収入及び消費支出(二人以上の世帯)'!$D$3:$E$3</c:f>
              <c:strCache>
                <c:ptCount val="2"/>
                <c:pt idx="0">
                  <c:v>全国</c:v>
                </c:pt>
                <c:pt idx="1">
                  <c:v>和歌山市</c:v>
                </c:pt>
              </c:strCache>
            </c:strRef>
          </c:cat>
          <c:val>
            <c:numRef>
              <c:f>'2-2_実収入及び消費支出(二人以上の世帯)'!$D$10:$E$10</c:f>
              <c:numCache>
                <c:formatCode>#,##0_ </c:formatCode>
                <c:ptCount val="2"/>
                <c:pt idx="0">
                  <c:v>9711</c:v>
                </c:pt>
                <c:pt idx="1">
                  <c:v>6930</c:v>
                </c:pt>
              </c:numCache>
            </c:numRef>
          </c:val>
          <c:extLst>
            <c:ext xmlns:c16="http://schemas.microsoft.com/office/drawing/2014/chart" uri="{C3380CC4-5D6E-409C-BE32-E72D297353CC}">
              <c16:uniqueId val="{00000006-FF1B-4C8C-838D-FAD639271D36}"/>
            </c:ext>
          </c:extLst>
        </c:ser>
        <c:ser>
          <c:idx val="7"/>
          <c:order val="6"/>
          <c:tx>
            <c:strRef>
              <c:f>'2-2_実収入及び消費支出(二人以上の世帯)'!$C$11</c:f>
              <c:strCache>
                <c:ptCount val="1"/>
                <c:pt idx="0">
                  <c:v>　被服及び履物</c:v>
                </c:pt>
              </c:strCache>
            </c:strRef>
          </c:tx>
          <c:spPr>
            <a:solidFill>
              <a:schemeClr val="accent2">
                <a:lumMod val="60000"/>
              </a:schemeClr>
            </a:solidFill>
            <a:ln>
              <a:noFill/>
            </a:ln>
            <a:effectLst/>
          </c:spPr>
          <c:invertIfNegative val="0"/>
          <c:dLbls>
            <c:delete val="1"/>
          </c:dLbls>
          <c:cat>
            <c:strRef>
              <c:f>'2-2_実収入及び消費支出(二人以上の世帯)'!$D$3:$E$3</c:f>
              <c:strCache>
                <c:ptCount val="2"/>
                <c:pt idx="0">
                  <c:v>全国</c:v>
                </c:pt>
                <c:pt idx="1">
                  <c:v>和歌山市</c:v>
                </c:pt>
              </c:strCache>
            </c:strRef>
          </c:cat>
          <c:val>
            <c:numRef>
              <c:f>'2-2_実収入及び消費支出(二人以上の世帯)'!$D$11:$E$11</c:f>
              <c:numCache>
                <c:formatCode>#,##0_ </c:formatCode>
                <c:ptCount val="2"/>
                <c:pt idx="0">
                  <c:v>12255</c:v>
                </c:pt>
                <c:pt idx="1">
                  <c:v>9292</c:v>
                </c:pt>
              </c:numCache>
            </c:numRef>
          </c:val>
          <c:extLst>
            <c:ext xmlns:c16="http://schemas.microsoft.com/office/drawing/2014/chart" uri="{C3380CC4-5D6E-409C-BE32-E72D297353CC}">
              <c16:uniqueId val="{00000007-FF1B-4C8C-838D-FAD639271D36}"/>
            </c:ext>
          </c:extLst>
        </c:ser>
        <c:ser>
          <c:idx val="8"/>
          <c:order val="7"/>
          <c:tx>
            <c:strRef>
              <c:f>'2-2_実収入及び消費支出(二人以上の世帯)'!$C$12</c:f>
              <c:strCache>
                <c:ptCount val="1"/>
                <c:pt idx="0">
                  <c:v>　保健医療</c:v>
                </c:pt>
              </c:strCache>
            </c:strRef>
          </c:tx>
          <c:spPr>
            <a:solidFill>
              <a:schemeClr val="accent3">
                <a:lumMod val="60000"/>
              </a:schemeClr>
            </a:solidFill>
            <a:ln>
              <a:noFill/>
            </a:ln>
            <a:effectLst/>
          </c:spPr>
          <c:invertIfNegative val="0"/>
          <c:dLbls>
            <c:dLbl>
              <c:idx val="0"/>
              <c:layout>
                <c:manualLayout>
                  <c:x val="0"/>
                  <c:y val="3.64786984926790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78-442E-BACA-6A36B84A1DD4}"/>
                </c:ext>
              </c:extLst>
            </c:dLbl>
            <c:dLbl>
              <c:idx val="1"/>
              <c:layout>
                <c:manualLayout>
                  <c:x val="4.6184826800707285E-17"/>
                  <c:y val="3.6043776756056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FF1B-4C8C-838D-FAD639271D36}"/>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'2-2_実収入及び消費支出(二人以上の世帯)'!$D$12:$E$12</c:f>
              <c:numCache>
                <c:formatCode>#,##0_ </c:formatCode>
                <c:ptCount val="2"/>
                <c:pt idx="0">
                  <c:v>12718</c:v>
                </c:pt>
                <c:pt idx="1">
                  <c:v>10915</c:v>
                </c:pt>
              </c:numCache>
            </c:numRef>
          </c:val>
          <c:extLst>
            <c:ext xmlns:c16="http://schemas.microsoft.com/office/drawing/2014/chart" uri="{C3380CC4-5D6E-409C-BE32-E72D297353CC}">
              <c16:uniqueId val="{00000008-FF1B-4C8C-838D-FAD639271D36}"/>
            </c:ext>
          </c:extLst>
        </c:ser>
        <c:ser>
          <c:idx val="9"/>
          <c:order val="8"/>
          <c:tx>
            <c:strRef>
              <c:f>'2-2_実収入及び消費支出(二人以上の世帯)'!$C$13</c:f>
              <c:strCache>
                <c:ptCount val="1"/>
                <c:pt idx="0">
                  <c:v>　交通・通信</c:v>
                </c:pt>
              </c:strCache>
            </c:strRef>
          </c:tx>
          <c:spPr>
            <a:solidFill>
              <a:schemeClr val="accent4">
                <a:lumMod val="60000"/>
              </a:schemeClr>
            </a:solidFill>
            <a:ln>
              <a:noFill/>
            </a:ln>
            <a:effectLst/>
          </c:spPr>
          <c:invertIfNegative val="0"/>
          <c:dLbls>
            <c:dLbl>
              <c:idx val="0"/>
              <c:layout>
                <c:manualLayout>
                  <c:x val="0"/>
                  <c:y val="-3.65171877568049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C6-4C1D-895B-4DBD3A9C778A}"/>
                </c:ext>
              </c:extLst>
            </c:dLbl>
            <c:dLbl>
              <c:idx val="1"/>
              <c:layout>
                <c:manualLayout>
                  <c:x val="-5.0384029452838295E-3"/>
                  <c:y val="-3.24697566820526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78-442E-BACA-6A36B84A1DD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'2-2_実収入及び消費支出(二人以上の世帯)'!$D$13:$E$13</c:f>
              <c:numCache>
                <c:formatCode>#,##0_ </c:formatCode>
                <c:ptCount val="2"/>
                <c:pt idx="0">
                  <c:v>45549</c:v>
                </c:pt>
                <c:pt idx="1">
                  <c:v>35283</c:v>
                </c:pt>
              </c:numCache>
            </c:numRef>
          </c:val>
          <c:extLst>
            <c:ext xmlns:c16="http://schemas.microsoft.com/office/drawing/2014/chart" uri="{C3380CC4-5D6E-409C-BE32-E72D297353CC}">
              <c16:uniqueId val="{00000009-FF1B-4C8C-838D-FAD639271D36}"/>
            </c:ext>
          </c:extLst>
        </c:ser>
        <c:ser>
          <c:idx val="10"/>
          <c:order val="9"/>
          <c:tx>
            <c:strRef>
              <c:f>'2-2_実収入及び消費支出(二人以上の世帯)'!$C$14</c:f>
              <c:strCache>
                <c:ptCount val="1"/>
                <c:pt idx="0">
                  <c:v>　教育</c:v>
                </c:pt>
              </c:strCache>
            </c:strRef>
          </c:tx>
          <c:spPr>
            <a:solidFill>
              <a:schemeClr val="accent5">
                <a:lumMod val="60000"/>
              </a:schemeClr>
            </a:solidFill>
            <a:ln>
              <a:noFill/>
            </a:ln>
            <a:effectLst/>
          </c:spPr>
          <c:invertIfNegative val="0"/>
          <c:dLbls>
            <c:dLbl>
              <c:idx val="0"/>
              <c:layout>
                <c:manualLayout>
                  <c:x val="3.7067315704662806E-3"/>
                  <c:y val="3.37972171406887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FF1B-4C8C-838D-FAD639271D36}"/>
                </c:ext>
              </c:extLst>
            </c:dLbl>
            <c:dLbl>
              <c:idx val="1"/>
              <c:layout>
                <c:manualLayout>
                  <c:x val="-5.0368160467183865E-3"/>
                  <c:y val="3.61400325660124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C6-4C1D-895B-4DBD3A9C778A}"/>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'2-2_実収入及び消費支出(二人以上の世帯)'!$D$14:$E$14</c:f>
              <c:numCache>
                <c:formatCode>#,##0_ </c:formatCode>
                <c:ptCount val="2"/>
                <c:pt idx="0">
                  <c:v>15370</c:v>
                </c:pt>
                <c:pt idx="1">
                  <c:v>11164</c:v>
                </c:pt>
              </c:numCache>
            </c:numRef>
          </c:val>
          <c:extLst>
            <c:ext xmlns:c16="http://schemas.microsoft.com/office/drawing/2014/chart" uri="{C3380CC4-5D6E-409C-BE32-E72D297353CC}">
              <c16:uniqueId val="{0000000A-FF1B-4C8C-838D-FAD639271D36}"/>
            </c:ext>
          </c:extLst>
        </c:ser>
        <c:ser>
          <c:idx val="11"/>
          <c:order val="10"/>
          <c:tx>
            <c:strRef>
              <c:f>'2-2_実収入及び消費支出(二人以上の世帯)'!$C$15</c:f>
              <c:strCache>
                <c:ptCount val="1"/>
                <c:pt idx="0">
                  <c:v>　教養娯楽</c:v>
                </c:pt>
              </c:strCache>
            </c:strRef>
          </c:tx>
          <c:spPr>
            <a:solidFill>
              <a:schemeClr val="accent6">
                <a:lumMod val="60000"/>
              </a:schemeClr>
            </a:solidFill>
            <a:ln>
              <a:noFill/>
            </a:ln>
            <a:effectLst/>
          </c:spPr>
          <c:invertIfNegative val="0"/>
          <c:dLbls>
            <c:dLbl>
              <c:idx val="0"/>
              <c:layout>
                <c:manualLayout>
                  <c:x val="0"/>
                  <c:y val="-3.70192118870452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C6-4C1D-895B-4DBD3A9C778A}"/>
                </c:ext>
              </c:extLst>
            </c:dLbl>
            <c:dLbl>
              <c:idx val="1"/>
              <c:layout>
                <c:manualLayout>
                  <c:x val="1.0066491049892091E-2"/>
                  <c:y val="-3.39435329294667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FF1B-4C8C-838D-FAD639271D36}"/>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'2-2_実収入及び消費支出(二人以上の世帯)'!$D$15:$E$15</c:f>
              <c:numCache>
                <c:formatCode>#,##0_ </c:formatCode>
                <c:ptCount val="2"/>
                <c:pt idx="0">
                  <c:v>27698</c:v>
                </c:pt>
                <c:pt idx="1">
                  <c:v>18467</c:v>
                </c:pt>
              </c:numCache>
            </c:numRef>
          </c:val>
          <c:extLst>
            <c:ext xmlns:c16="http://schemas.microsoft.com/office/drawing/2014/chart" uri="{C3380CC4-5D6E-409C-BE32-E72D297353CC}">
              <c16:uniqueId val="{0000000B-FF1B-4C8C-838D-FAD639271D36}"/>
            </c:ext>
          </c:extLst>
        </c:ser>
        <c:ser>
          <c:idx val="12"/>
          <c:order val="11"/>
          <c:tx>
            <c:strRef>
              <c:f>'2-2_実収入及び消費支出(二人以上の世帯)'!$C$16</c:f>
              <c:strCache>
                <c:ptCount val="1"/>
                <c:pt idx="0">
                  <c:v>　その他の消費支出</c:v>
                </c:pt>
              </c:strCache>
            </c:strRef>
          </c:tx>
          <c:spPr>
            <a:solidFill>
              <a:schemeClr val="accent1">
                <a:lumMod val="80000"/>
                <a:lumOff val="20000"/>
              </a:schemeClr>
            </a:solidFill>
            <a:ln>
              <a:noFill/>
            </a:ln>
            <a:effectLst/>
          </c:spPr>
          <c:invertIfNegative val="0"/>
          <c:dLbls>
            <c:dLbl>
              <c:idx val="0"/>
              <c:layout>
                <c:manualLayout>
                  <c:x val="7.4133950107909104E-3"/>
                  <c:y val="3.22527787024201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FF1B-4C8C-838D-FAD639271D36}"/>
                </c:ext>
              </c:extLst>
            </c:dLbl>
            <c:dLbl>
              <c:idx val="1"/>
              <c:layout>
                <c:manualLayout>
                  <c:x val="0"/>
                  <c:y val="3.65582141617728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78-442E-BACA-6A36B84A1DD4}"/>
                </c:ext>
              </c:extLst>
            </c:dLbl>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'2-2_実収入及び消費支出(二人以上の世帯)'!$D$16:$E$16</c:f>
              <c:numCache>
                <c:formatCode>#,##0_ </c:formatCode>
                <c:ptCount val="2"/>
                <c:pt idx="0">
                  <c:v>39488</c:v>
                </c:pt>
                <c:pt idx="1">
                  <c:v>31894</c:v>
                </c:pt>
              </c:numCache>
            </c:numRef>
          </c:val>
          <c:extLst>
            <c:ext xmlns:c16="http://schemas.microsoft.com/office/drawing/2014/chart" uri="{C3380CC4-5D6E-409C-BE32-E72D297353CC}">
              <c16:uniqueId val="{0000000C-FF1B-4C8C-838D-FAD639271D36}"/>
            </c:ext>
          </c:extLst>
        </c:ser>
        <c:ser>
          <c:idx val="13"/>
          <c:order val="12"/>
          <c:tx>
            <c:strRef>
              <c:f>'2-2_実収入及び消費支出(二人以上の世帯)'!$C$17</c:f>
              <c:strCache>
                <c:ptCount val="1"/>
                <c:pt idx="0">
                  <c:v>　交際費</c:v>
                </c:pt>
              </c:strCache>
            </c:strRef>
          </c:tx>
          <c:spPr>
            <a:solidFill>
              <a:schemeClr val="accent2">
                <a:lumMod val="80000"/>
                <a:lumOff val="20000"/>
              </a:schemeClr>
            </a:solidFill>
            <a:ln>
              <a:noFill/>
            </a:ln>
            <a:effectLst/>
          </c:spPr>
          <c:invertIfNegative val="0"/>
          <c:dLbls>
            <c:delete val="1"/>
          </c:dLbls>
          <c:cat>
            <c:strRef>
              <c:f>'2-2_実収入及び消費支出(二人以上の世帯)'!$D$3:$E$3</c:f>
              <c:strCache>
                <c:ptCount val="2"/>
                <c:pt idx="0">
                  <c:v>全国</c:v>
                </c:pt>
                <c:pt idx="1">
                  <c:v>和歌山市</c:v>
                </c:pt>
              </c:strCache>
            </c:strRef>
          </c:cat>
          <c:val>
            <c:numRef>
              <c:f>'2-2_実収入及び消費支出(二人以上の世帯)'!$D$17:$E$17</c:f>
              <c:numCache>
                <c:formatCode>#,##0_ </c:formatCode>
                <c:ptCount val="2"/>
                <c:pt idx="0">
                  <c:v>10002</c:v>
                </c:pt>
                <c:pt idx="1">
                  <c:v>7262</c:v>
                </c:pt>
              </c:numCache>
            </c:numRef>
          </c:val>
          <c:extLst>
            <c:ext xmlns:c16="http://schemas.microsoft.com/office/drawing/2014/chart" uri="{C3380CC4-5D6E-409C-BE32-E72D297353CC}">
              <c16:uniqueId val="{00000062-FF1B-4C8C-838D-FAD639271D36}"/>
            </c:ext>
          </c:extLst>
        </c:ser>
        <c:ser>
          <c:idx val="14"/>
          <c:order val="13"/>
          <c:tx>
            <c:strRef>
              <c:f>'2-2_実収入及び消費支出(二人以上の世帯)'!$C$18</c:f>
              <c:strCache>
                <c:ptCount val="1"/>
                <c:pt idx="0">
                  <c:v>　黒字</c:v>
                </c:pt>
              </c:strCache>
            </c:strRef>
          </c:tx>
          <c:spPr>
            <a:solidFill>
              <a:schemeClr val="accent3">
                <a:lumMod val="80000"/>
                <a:lumOff val="20000"/>
              </a:schemeClr>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'2-2_実収入及び消費支出(二人以上の世帯)'!$D$3:$E$3</c:f>
              <c:strCache>
                <c:ptCount val="2"/>
                <c:pt idx="0">
                  <c:v>全国</c:v>
                </c:pt>
                <c:pt idx="1">
                  <c:v>和歌山市</c:v>
                </c:pt>
              </c:strCache>
            </c:strRef>
          </c:cat>
          <c:val>
            <c:numRef>
              <c:f>'2-2_実収入及び消費支出(二人以上の世帯)'!$D$18:$E$18</c:f>
              <c:numCache>
                <c:formatCode>#,##0_ </c:formatCode>
                <c:ptCount val="2"/>
                <c:pt idx="0">
                  <c:v>149265</c:v>
                </c:pt>
                <c:pt idx="1">
                  <c:v>148166</c:v>
                </c:pt>
              </c:numCache>
            </c:numRef>
          </c:val>
          <c:extLst>
            <c:ext xmlns:c16="http://schemas.microsoft.com/office/drawing/2014/chart" uri="{C3380CC4-5D6E-409C-BE32-E72D297353CC}">
              <c16:uniqueId val="{00000063-FF1B-4C8C-838D-FAD639271D36}"/>
            </c:ext>
          </c:extLst>
        </c:ser>
        <c:dLbls>
          <c:dLblPos val="ctr"/>
          <c:showLegendKey val="0"/>
          <c:showVal val="1"/>
          <c:showCatName val="0"/>
          <c:showSerName val="0"/>
          <c:showPercent val="0"/>
          <c:showBubbleSize val="0"/>
        </c:dLbls>
        <c:gapWidth val="150"/>
        <c:overlap val="100"/>
        <c:serLines>
          <c:spPr>
            <a:ln w="3175" cap="flat" cmpd="sng" algn="ctr">
              <a:solidFill>
                <a:sysClr val="windowText" lastClr="000000"/>
              </a:solidFill>
              <a:prstDash val="dash"/>
              <a:round/>
            </a:ln>
            <a:effectLst/>
          </c:spPr>
        </c:serLines>
        <c:axId val="808927392"/>
        <c:axId val="808928048"/>
      </c:barChart>
      <c:catAx>
        <c:axId val="808927392"/>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08928048"/>
        <c:crosses val="autoZero"/>
        <c:auto val="1"/>
        <c:lblAlgn val="ctr"/>
        <c:lblOffset val="100"/>
        <c:noMultiLvlLbl val="0"/>
      </c:catAx>
      <c:valAx>
        <c:axId val="808928048"/>
        <c:scaling>
          <c:orientation val="minMax"/>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8927392"/>
        <c:crosses val="autoZero"/>
        <c:crossBetween val="between"/>
        <c:minorUnit val="0.1"/>
      </c:valAx>
      <c:spPr>
        <a:noFill/>
        <a:ln>
          <a:noFill/>
        </a:ln>
        <a:effectLst/>
      </c:spPr>
    </c:plotArea>
    <c:legend>
      <c:legendPos val="b"/>
      <c:layout>
        <c:manualLayout>
          <c:xMode val="edge"/>
          <c:yMode val="edge"/>
          <c:x val="0.15665086213649299"/>
          <c:y val="0.70815953536136744"/>
          <c:w val="0.68669827572701403"/>
          <c:h val="0.266417193871457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実収入</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317559805395855"/>
          <c:y val="0.13685446599593537"/>
          <c:w val="0.80379074720082522"/>
          <c:h val="0.65593723252698499"/>
        </c:manualLayout>
      </c:layout>
      <c:barChart>
        <c:barDir val="bar"/>
        <c:grouping val="percentStacked"/>
        <c:varyColors val="0"/>
        <c:ser>
          <c:idx val="0"/>
          <c:order val="0"/>
          <c:tx>
            <c:strRef>
              <c:f>'2-2_実収入及び消費支出(二人以上の世帯)'!$C$20</c:f>
              <c:strCache>
                <c:ptCount val="1"/>
                <c:pt idx="0">
                  <c:v>　勤め先収入</c:v>
                </c:pt>
              </c:strCache>
            </c:strRef>
          </c:tx>
          <c:spPr>
            <a:solidFill>
              <a:schemeClr val="accent1"/>
            </a:solidFill>
            <a:ln>
              <a:noFill/>
            </a:ln>
            <a:effectLst/>
          </c:spPr>
          <c:invertIfNegative val="0"/>
          <c:dLbls>
            <c:dLbl>
              <c:idx val="0"/>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B7B-4B15-846F-E499A93ACA67}"/>
                </c:ext>
              </c:extLst>
            </c:dLbl>
            <c:dLbl>
              <c:idx val="1"/>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AB7B-4B15-846F-E499A93ACA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'2-2_実収入及び消費支出(二人以上の世帯)'!$F$3:$G$3</c:f>
              <c:strCache>
                <c:ptCount val="2"/>
                <c:pt idx="0">
                  <c:v>全国</c:v>
                </c:pt>
                <c:pt idx="1">
                  <c:v>和歌山市</c:v>
                </c:pt>
              </c:strCache>
            </c:strRef>
          </c:cat>
          <c:val>
            <c:numRef>
              <c:f>'2-2_実収入及び消費支出(二人以上の世帯)'!$F$20:$G$20</c:f>
              <c:numCache>
                <c:formatCode>#,##0.0_ </c:formatCode>
                <c:ptCount val="2"/>
                <c:pt idx="0">
                  <c:v>88.248566944307484</c:v>
                </c:pt>
                <c:pt idx="1">
                  <c:v>90.764267035488416</c:v>
                </c:pt>
              </c:numCache>
            </c:numRef>
          </c:val>
          <c:extLst>
            <c:ext xmlns:c16="http://schemas.microsoft.com/office/drawing/2014/chart" uri="{C3380CC4-5D6E-409C-BE32-E72D297353CC}">
              <c16:uniqueId val="{00000000-AB7B-4B15-846F-E499A93ACA67}"/>
            </c:ext>
          </c:extLst>
        </c:ser>
        <c:ser>
          <c:idx val="1"/>
          <c:order val="1"/>
          <c:tx>
            <c:strRef>
              <c:f>'2-2_実収入及び消費支出(二人以上の世帯)'!$C$21</c:f>
              <c:strCache>
                <c:ptCount val="1"/>
                <c:pt idx="0">
                  <c:v>　その他</c:v>
                </c:pt>
              </c:strCache>
            </c:strRef>
          </c:tx>
          <c:spPr>
            <a:solidFill>
              <a:schemeClr val="accent2"/>
            </a:solid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'2-2_実収入及び消費支出(二人以上の世帯)'!$F$3:$G$3</c:f>
              <c:strCache>
                <c:ptCount val="2"/>
                <c:pt idx="0">
                  <c:v>全国</c:v>
                </c:pt>
                <c:pt idx="1">
                  <c:v>和歌山市</c:v>
                </c:pt>
              </c:strCache>
            </c:strRef>
          </c:cat>
          <c:val>
            <c:numRef>
              <c:f>'2-2_実収入及び消費支出(二人以上の世帯)'!$F$21:$G$21</c:f>
              <c:numCache>
                <c:formatCode>#,##0.0_ </c:formatCode>
                <c:ptCount val="2"/>
                <c:pt idx="0">
                  <c:v>11.751433055692514</c:v>
                </c:pt>
                <c:pt idx="1">
                  <c:v>9.2357329645115929</c:v>
                </c:pt>
              </c:numCache>
            </c:numRef>
          </c:val>
          <c:extLst>
            <c:ext xmlns:c16="http://schemas.microsoft.com/office/drawing/2014/chart" uri="{C3380CC4-5D6E-409C-BE32-E72D297353CC}">
              <c16:uniqueId val="{00000001-AB7B-4B15-846F-E499A93ACA67}"/>
            </c:ext>
          </c:extLst>
        </c:ser>
        <c:dLbls>
          <c:showLegendKey val="0"/>
          <c:showVal val="0"/>
          <c:showCatName val="0"/>
          <c:showSerName val="0"/>
          <c:showPercent val="0"/>
          <c:showBubbleSize val="0"/>
        </c:dLbls>
        <c:gapWidth val="150"/>
        <c:overlap val="100"/>
        <c:serLines>
          <c:spPr>
            <a:ln w="3175" cap="flat" cmpd="sng" algn="ctr">
              <a:solidFill>
                <a:schemeClr val="tx1"/>
              </a:solidFill>
              <a:prstDash val="dash"/>
              <a:round/>
            </a:ln>
            <a:effectLst/>
          </c:spPr>
        </c:serLines>
        <c:axId val="690568040"/>
        <c:axId val="690566072"/>
      </c:barChart>
      <c:catAx>
        <c:axId val="690568040"/>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0566072"/>
        <c:crosses val="autoZero"/>
        <c:auto val="1"/>
        <c:lblAlgn val="ctr"/>
        <c:lblOffset val="100"/>
        <c:noMultiLvlLbl val="0"/>
      </c:catAx>
      <c:valAx>
        <c:axId val="690566072"/>
        <c:scaling>
          <c:orientation val="minMax"/>
          <c:min val="0"/>
        </c:scaling>
        <c:delete val="0"/>
        <c:axPos val="b"/>
        <c:numFmt formatCode="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0568040"/>
        <c:crosses val="autoZero"/>
        <c:crossBetween val="between"/>
        <c:minorUnit val="0.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5651229184908E-2"/>
          <c:y val="2.5101871913251382E-2"/>
          <c:w val="0.79933415610791536"/>
          <c:h val="0.92195995128404074"/>
        </c:manualLayout>
      </c:layout>
      <c:barChart>
        <c:barDir val="bar"/>
        <c:grouping val="stacked"/>
        <c:varyColors val="0"/>
        <c:ser>
          <c:idx val="0"/>
          <c:order val="0"/>
          <c:tx>
            <c:strRef>
              <c:f>'3_世帯主の年齢階級別消費支出の費目構成'!$E$3</c:f>
              <c:strCache>
                <c:ptCount val="1"/>
                <c:pt idx="0">
                  <c:v>食料</c:v>
                </c:pt>
              </c:strCache>
            </c:strRef>
          </c:tx>
          <c:spPr>
            <a:solidFill>
              <a:schemeClr val="accent1"/>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'3_世帯主の年齢階級別消費支出の費目構成'!$E$11:$E$17</c:f>
              <c:numCache>
                <c:formatCode>0.0%</c:formatCode>
                <c:ptCount val="7"/>
                <c:pt idx="0">
                  <c:v>0.22435837392281754</c:v>
                </c:pt>
                <c:pt idx="1">
                  <c:v>0.19180686919757661</c:v>
                </c:pt>
                <c:pt idx="2">
                  <c:v>0.26912425292169478</c:v>
                </c:pt>
                <c:pt idx="3">
                  <c:v>0.18296101407565149</c:v>
                </c:pt>
                <c:pt idx="4">
                  <c:v>0.18728587118666296</c:v>
                </c:pt>
                <c:pt idx="5">
                  <c:v>0.2609233089034611</c:v>
                </c:pt>
                <c:pt idx="6">
                  <c:v>0.3024612190057408</c:v>
                </c:pt>
              </c:numCache>
            </c:numRef>
          </c:val>
          <c:extLst>
            <c:ext xmlns:c16="http://schemas.microsoft.com/office/drawing/2014/chart" uri="{C3380CC4-5D6E-409C-BE32-E72D297353CC}">
              <c16:uniqueId val="{00000000-2592-456B-AD4B-44C963239E41}"/>
            </c:ext>
          </c:extLst>
        </c:ser>
        <c:ser>
          <c:idx val="1"/>
          <c:order val="1"/>
          <c:tx>
            <c:strRef>
              <c:f>'3_世帯主の年齢階級別消費支出の費目構成'!$F$3</c:f>
              <c:strCache>
                <c:ptCount val="1"/>
                <c:pt idx="0">
                  <c:v>外食</c:v>
                </c:pt>
              </c:strCache>
            </c:strRef>
          </c:tx>
          <c:spPr>
            <a:solidFill>
              <a:schemeClr val="accent2"/>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'3_世帯主の年齢階級別消費支出の費目構成'!$F$11:$F$17</c:f>
              <c:numCache>
                <c:formatCode>0.0%</c:formatCode>
                <c:ptCount val="7"/>
                <c:pt idx="0">
                  <c:v>4.1560509554140125E-2</c:v>
                </c:pt>
                <c:pt idx="1">
                  <c:v>6.3172863182670097E-2</c:v>
                </c:pt>
                <c:pt idx="2">
                  <c:v>4.5357645894400243E-2</c:v>
                </c:pt>
                <c:pt idx="3">
                  <c:v>4.315135909939783E-2</c:v>
                </c:pt>
                <c:pt idx="4">
                  <c:v>3.2260708489746409E-2</c:v>
                </c:pt>
                <c:pt idx="5">
                  <c:v>3.5172002665076973E-2</c:v>
                </c:pt>
                <c:pt idx="6">
                  <c:v>3.2963845120312689E-2</c:v>
                </c:pt>
              </c:numCache>
            </c:numRef>
          </c:val>
          <c:extLst>
            <c:ext xmlns:c16="http://schemas.microsoft.com/office/drawing/2014/chart" uri="{C3380CC4-5D6E-409C-BE32-E72D297353CC}">
              <c16:uniqueId val="{00000001-2592-456B-AD4B-44C963239E41}"/>
            </c:ext>
          </c:extLst>
        </c:ser>
        <c:ser>
          <c:idx val="2"/>
          <c:order val="2"/>
          <c:tx>
            <c:strRef>
              <c:f>'3_世帯主の年齢階級別消費支出の費目構成'!$G$3</c:f>
              <c:strCache>
                <c:ptCount val="1"/>
                <c:pt idx="0">
                  <c:v>住居</c:v>
                </c:pt>
              </c:strCache>
            </c:strRef>
          </c:tx>
          <c:spPr>
            <a:solidFill>
              <a:schemeClr val="accent3"/>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'3_世帯主の年齢階級別消費支出の費目構成'!$G$11:$G$17</c:f>
              <c:numCache>
                <c:formatCode>0.0%</c:formatCode>
                <c:ptCount val="7"/>
                <c:pt idx="0">
                  <c:v>7.0227613338328956E-2</c:v>
                </c:pt>
                <c:pt idx="1">
                  <c:v>3.8938892036786819E-2</c:v>
                </c:pt>
                <c:pt idx="2">
                  <c:v>0.1010173588640603</c:v>
                </c:pt>
                <c:pt idx="3">
                  <c:v>6.7245760650301842E-2</c:v>
                </c:pt>
                <c:pt idx="4">
                  <c:v>8.8565316459846236E-2</c:v>
                </c:pt>
                <c:pt idx="5">
                  <c:v>4.1295543009432972E-2</c:v>
                </c:pt>
                <c:pt idx="6">
                  <c:v>8.5928911689263462E-2</c:v>
                </c:pt>
              </c:numCache>
            </c:numRef>
          </c:val>
          <c:extLst>
            <c:ext xmlns:c16="http://schemas.microsoft.com/office/drawing/2014/chart" uri="{C3380CC4-5D6E-409C-BE32-E72D297353CC}">
              <c16:uniqueId val="{00000002-2592-456B-AD4B-44C963239E41}"/>
            </c:ext>
          </c:extLst>
        </c:ser>
        <c:ser>
          <c:idx val="3"/>
          <c:order val="3"/>
          <c:tx>
            <c:strRef>
              <c:f>'3_世帯主の年齢階級別消費支出の費目構成'!$H$3</c:f>
              <c:strCache>
                <c:ptCount val="1"/>
                <c:pt idx="0">
                  <c:v>光熱・水道</c:v>
                </c:pt>
              </c:strCache>
            </c:strRef>
          </c:tx>
          <c:spPr>
            <a:solidFill>
              <a:schemeClr val="accent4"/>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'3_世帯主の年齢階級別消費支出の費目構成'!$H$11:$H$17</c:f>
              <c:numCache>
                <c:formatCode>0.0%</c:formatCode>
                <c:ptCount val="7"/>
                <c:pt idx="0">
                  <c:v>7.4601910828025475E-2</c:v>
                </c:pt>
                <c:pt idx="1">
                  <c:v>7.7703438957416202E-2</c:v>
                </c:pt>
                <c:pt idx="2">
                  <c:v>8.4638737675587189E-2</c:v>
                </c:pt>
                <c:pt idx="3">
                  <c:v>6.3473291441958984E-2</c:v>
                </c:pt>
                <c:pt idx="4">
                  <c:v>7.2549710669967057E-2</c:v>
                </c:pt>
                <c:pt idx="5">
                  <c:v>7.3618367991022893E-2</c:v>
                </c:pt>
                <c:pt idx="6">
                  <c:v>8.8226761939660434E-2</c:v>
                </c:pt>
              </c:numCache>
            </c:numRef>
          </c:val>
          <c:extLst>
            <c:ext xmlns:c16="http://schemas.microsoft.com/office/drawing/2014/chart" uri="{C3380CC4-5D6E-409C-BE32-E72D297353CC}">
              <c16:uniqueId val="{00000003-2592-456B-AD4B-44C963239E41}"/>
            </c:ext>
          </c:extLst>
        </c:ser>
        <c:ser>
          <c:idx val="4"/>
          <c:order val="4"/>
          <c:tx>
            <c:strRef>
              <c:f>'3_世帯主の年齢階級別消費支出の費目構成'!$I$3</c:f>
              <c:strCache>
                <c:ptCount val="1"/>
                <c:pt idx="0">
                  <c:v>家具・家事用品</c:v>
                </c:pt>
              </c:strCache>
            </c:strRef>
          </c:tx>
          <c:spPr>
            <a:solidFill>
              <a:schemeClr val="accent5"/>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'3_世帯主の年齢階級別消費支出の費目構成'!$I$11:$I$17</c:f>
              <c:numCache>
                <c:formatCode>0.0%</c:formatCode>
                <c:ptCount val="7"/>
                <c:pt idx="0">
                  <c:v>3.0362495316597977E-2</c:v>
                </c:pt>
                <c:pt idx="1">
                  <c:v>3.0592119600749684E-2</c:v>
                </c:pt>
                <c:pt idx="2">
                  <c:v>2.412063649168221E-2</c:v>
                </c:pt>
                <c:pt idx="3">
                  <c:v>2.0232111647124428E-2</c:v>
                </c:pt>
                <c:pt idx="4">
                  <c:v>3.8928413356720162E-2</c:v>
                </c:pt>
                <c:pt idx="5">
                  <c:v>3.706560998702528E-2</c:v>
                </c:pt>
                <c:pt idx="6">
                  <c:v>3.7238915353609382E-2</c:v>
                </c:pt>
              </c:numCache>
            </c:numRef>
          </c:val>
          <c:extLst>
            <c:ext xmlns:c16="http://schemas.microsoft.com/office/drawing/2014/chart" uri="{C3380CC4-5D6E-409C-BE32-E72D297353CC}">
              <c16:uniqueId val="{00000004-2592-456B-AD4B-44C963239E41}"/>
            </c:ext>
          </c:extLst>
        </c:ser>
        <c:ser>
          <c:idx val="5"/>
          <c:order val="5"/>
          <c:tx>
            <c:strRef>
              <c:f>'3_世帯主の年齢階級別消費支出の費目構成'!$J$3</c:f>
              <c:strCache>
                <c:ptCount val="1"/>
                <c:pt idx="0">
                  <c:v>被服及び履物</c:v>
                </c:pt>
              </c:strCache>
            </c:strRef>
          </c:tx>
          <c:spPr>
            <a:solidFill>
              <a:schemeClr val="accent6"/>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'3_世帯主の年齢階級別消費支出の費目構成'!$J$11:$J$17</c:f>
              <c:numCache>
                <c:formatCode>0.0%</c:formatCode>
                <c:ptCount val="7"/>
                <c:pt idx="0">
                  <c:v>4.2525290370925443E-2</c:v>
                </c:pt>
                <c:pt idx="1">
                  <c:v>2.9317220938848452E-2</c:v>
                </c:pt>
                <c:pt idx="2">
                  <c:v>4.3920590810460999E-2</c:v>
                </c:pt>
                <c:pt idx="3">
                  <c:v>6.065516712263145E-2</c:v>
                </c:pt>
                <c:pt idx="4">
                  <c:v>3.5723652935101553E-2</c:v>
                </c:pt>
                <c:pt idx="5">
                  <c:v>3.8704982992600903E-2</c:v>
                </c:pt>
                <c:pt idx="6">
                  <c:v>3.1284353242946136E-2</c:v>
                </c:pt>
              </c:numCache>
            </c:numRef>
          </c:val>
          <c:extLst>
            <c:ext xmlns:c16="http://schemas.microsoft.com/office/drawing/2014/chart" uri="{C3380CC4-5D6E-409C-BE32-E72D297353CC}">
              <c16:uniqueId val="{00000005-2592-456B-AD4B-44C963239E41}"/>
            </c:ext>
          </c:extLst>
        </c:ser>
        <c:ser>
          <c:idx val="6"/>
          <c:order val="6"/>
          <c:tx>
            <c:strRef>
              <c:f>'3_世帯主の年齢階級別消費支出の費目構成'!$K$3</c:f>
              <c:strCache>
                <c:ptCount val="1"/>
                <c:pt idx="0">
                  <c:v>保健医療</c:v>
                </c:pt>
              </c:strCache>
            </c:strRef>
          </c:tx>
          <c:spPr>
            <a:solidFill>
              <a:schemeClr val="accent1">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'3_世帯主の年齢階級別消費支出の費目構成'!$K$11:$K$17</c:f>
              <c:numCache>
                <c:formatCode>0.0%</c:formatCode>
                <c:ptCount val="7"/>
                <c:pt idx="0">
                  <c:v>4.9868864743349568E-2</c:v>
                </c:pt>
                <c:pt idx="1">
                  <c:v>6.5210521727760096E-2</c:v>
                </c:pt>
                <c:pt idx="2">
                  <c:v>2.3316456659941375E-2</c:v>
                </c:pt>
                <c:pt idx="3">
                  <c:v>3.3907312527367242E-2</c:v>
                </c:pt>
                <c:pt idx="4">
                  <c:v>5.155484156516893E-2</c:v>
                </c:pt>
                <c:pt idx="5">
                  <c:v>6.8152330189010069E-2</c:v>
                </c:pt>
                <c:pt idx="6">
                  <c:v>7.7111579333089042E-2</c:v>
                </c:pt>
              </c:numCache>
            </c:numRef>
          </c:val>
          <c:extLst>
            <c:ext xmlns:c16="http://schemas.microsoft.com/office/drawing/2014/chart" uri="{C3380CC4-5D6E-409C-BE32-E72D297353CC}">
              <c16:uniqueId val="{00000006-2592-456B-AD4B-44C963239E41}"/>
            </c:ext>
          </c:extLst>
        </c:ser>
        <c:ser>
          <c:idx val="7"/>
          <c:order val="7"/>
          <c:tx>
            <c:strRef>
              <c:f>'3_世帯主の年齢階級別消費支出の費目構成'!$L$3</c:f>
              <c:strCache>
                <c:ptCount val="1"/>
                <c:pt idx="0">
                  <c:v>交通・通信</c:v>
                </c:pt>
              </c:strCache>
            </c:strRef>
          </c:tx>
          <c:spPr>
            <a:solidFill>
              <a:schemeClr val="accent2">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'3_世帯主の年齢階級別消費支出の費目構成'!$L$11:$L$17</c:f>
              <c:numCache>
                <c:formatCode>0.0%</c:formatCode>
                <c:ptCount val="7"/>
                <c:pt idx="0">
                  <c:v>0.14935369052079431</c:v>
                </c:pt>
                <c:pt idx="1">
                  <c:v>0.22879527524735213</c:v>
                </c:pt>
                <c:pt idx="2">
                  <c:v>0.14675568160188815</c:v>
                </c:pt>
                <c:pt idx="3">
                  <c:v>0.1189263432872129</c:v>
                </c:pt>
                <c:pt idx="4">
                  <c:v>0.17648312378079767</c:v>
                </c:pt>
                <c:pt idx="5">
                  <c:v>0.14227040011221376</c:v>
                </c:pt>
                <c:pt idx="6">
                  <c:v>8.9394772199828998E-2</c:v>
                </c:pt>
              </c:numCache>
            </c:numRef>
          </c:val>
          <c:extLst>
            <c:ext xmlns:c16="http://schemas.microsoft.com/office/drawing/2014/chart" uri="{C3380CC4-5D6E-409C-BE32-E72D297353CC}">
              <c16:uniqueId val="{00000007-2592-456B-AD4B-44C963239E41}"/>
            </c:ext>
          </c:extLst>
        </c:ser>
        <c:ser>
          <c:idx val="8"/>
          <c:order val="8"/>
          <c:tx>
            <c:strRef>
              <c:f>'3_世帯主の年齢階級別消費支出の費目構成'!$M$3</c:f>
              <c:strCache>
                <c:ptCount val="1"/>
                <c:pt idx="0">
                  <c:v>教育</c:v>
                </c:pt>
              </c:strCache>
            </c:strRef>
          </c:tx>
          <c:spPr>
            <a:solidFill>
              <a:schemeClr val="accent3">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'3_世帯主の年齢階級別消費支出の費目構成'!$M$11:$M$17</c:f>
              <c:numCache>
                <c:formatCode>0.0%</c:formatCode>
                <c:ptCount val="7"/>
                <c:pt idx="0">
                  <c:v>4.5775571375046835E-2</c:v>
                </c:pt>
                <c:pt idx="1">
                  <c:v>1.6764372575513227E-2</c:v>
                </c:pt>
                <c:pt idx="2">
                  <c:v>4.6399748753283336E-2</c:v>
                </c:pt>
                <c:pt idx="3">
                  <c:v>0.13075273485304961</c:v>
                </c:pt>
                <c:pt idx="4">
                  <c:v>1.9871973509499534E-2</c:v>
                </c:pt>
                <c:pt idx="5">
                  <c:v>0</c:v>
                </c:pt>
                <c:pt idx="6">
                  <c:v>0</c:v>
                </c:pt>
              </c:numCache>
            </c:numRef>
          </c:val>
          <c:extLst>
            <c:ext xmlns:c16="http://schemas.microsoft.com/office/drawing/2014/chart" uri="{C3380CC4-5D6E-409C-BE32-E72D297353CC}">
              <c16:uniqueId val="{00000008-2592-456B-AD4B-44C963239E41}"/>
            </c:ext>
          </c:extLst>
        </c:ser>
        <c:ser>
          <c:idx val="9"/>
          <c:order val="9"/>
          <c:tx>
            <c:strRef>
              <c:f>'3_世帯主の年齢階級別消費支出の費目構成'!$N$3</c:f>
              <c:strCache>
                <c:ptCount val="1"/>
                <c:pt idx="0">
                  <c:v>教養娯楽</c:v>
                </c:pt>
              </c:strCache>
            </c:strRef>
          </c:tx>
          <c:spPr>
            <a:solidFill>
              <a:schemeClr val="accent4">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'3_世帯主の年齢階級別消費支出の費目構成'!$N$11:$N$17</c:f>
              <c:numCache>
                <c:formatCode>0.0%</c:formatCode>
                <c:ptCount val="7"/>
                <c:pt idx="0">
                  <c:v>0.10267890595728738</c:v>
                </c:pt>
                <c:pt idx="1">
                  <c:v>0.13259490912260821</c:v>
                </c:pt>
                <c:pt idx="2">
                  <c:v>7.5102782747725458E-2</c:v>
                </c:pt>
                <c:pt idx="3">
                  <c:v>8.6950175711735453E-2</c:v>
                </c:pt>
                <c:pt idx="4">
                  <c:v>0.11939166926216743</c:v>
                </c:pt>
                <c:pt idx="5">
                  <c:v>0.10229424553774941</c:v>
                </c:pt>
                <c:pt idx="6">
                  <c:v>0.11767894222547942</c:v>
                </c:pt>
              </c:numCache>
            </c:numRef>
          </c:val>
          <c:extLst>
            <c:ext xmlns:c16="http://schemas.microsoft.com/office/drawing/2014/chart" uri="{C3380CC4-5D6E-409C-BE32-E72D297353CC}">
              <c16:uniqueId val="{00000009-2592-456B-AD4B-44C963239E41}"/>
            </c:ext>
          </c:extLst>
        </c:ser>
        <c:ser>
          <c:idx val="10"/>
          <c:order val="10"/>
          <c:tx>
            <c:strRef>
              <c:f>'3_世帯主の年齢階級別消費支出の費目構成'!$O$3</c:f>
              <c:strCache>
                <c:ptCount val="1"/>
                <c:pt idx="0">
                  <c:v>その他の消費支出</c:v>
                </c:pt>
              </c:strCache>
            </c:strRef>
          </c:tx>
          <c:spPr>
            <a:solidFill>
              <a:schemeClr val="accent5">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'3_世帯主の年齢階級別消費支出の費目構成'!$O$11:$O$17</c:f>
              <c:numCache>
                <c:formatCode>0.0%</c:formatCode>
                <c:ptCount val="7"/>
                <c:pt idx="0">
                  <c:v>0.13247470962907457</c:v>
                </c:pt>
                <c:pt idx="1">
                  <c:v>9.3541603103343071E-2</c:v>
                </c:pt>
                <c:pt idx="2">
                  <c:v>0.11070082606875024</c:v>
                </c:pt>
                <c:pt idx="3">
                  <c:v>0.15431569728928626</c:v>
                </c:pt>
                <c:pt idx="4">
                  <c:v>0.15065242692982311</c:v>
                </c:pt>
                <c:pt idx="5">
                  <c:v>0.14979222919661955</c:v>
                </c:pt>
                <c:pt idx="6">
                  <c:v>9.6181446195187495E-2</c:v>
                </c:pt>
              </c:numCache>
            </c:numRef>
          </c:val>
          <c:extLst>
            <c:ext xmlns:c16="http://schemas.microsoft.com/office/drawing/2014/chart" uri="{C3380CC4-5D6E-409C-BE32-E72D297353CC}">
              <c16:uniqueId val="{0000000A-2592-456B-AD4B-44C963239E41}"/>
            </c:ext>
          </c:extLst>
        </c:ser>
        <c:ser>
          <c:idx val="11"/>
          <c:order val="11"/>
          <c:tx>
            <c:strRef>
              <c:f>'3_世帯主の年齢階級別消費支出の費目構成'!$P$3</c:f>
              <c:strCache>
                <c:ptCount val="1"/>
                <c:pt idx="0">
                  <c:v>交際費</c:v>
                </c:pt>
              </c:strCache>
            </c:strRef>
          </c:tx>
          <c:spPr>
            <a:solidFill>
              <a:schemeClr val="accent6">
                <a:lumMod val="60000"/>
              </a:schemeClr>
            </a:solidFill>
            <a:ln>
              <a:noFill/>
            </a:ln>
            <a:effectLst/>
          </c:spPr>
          <c:invertIfNegative val="0"/>
          <c:dLbls>
            <c:spPr>
              <a:solidFill>
                <a:schemeClr val="bg1">
                  <a:alpha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'3_世帯主の年齢階級別消費支出の費目構成'!$C$11:$C$17</c:f>
              <c:strCache>
                <c:ptCount val="7"/>
                <c:pt idx="0">
                  <c:v>平均</c:v>
                </c:pt>
                <c:pt idx="1">
                  <c:v>30～39歳</c:v>
                </c:pt>
                <c:pt idx="2">
                  <c:v>40～49歳</c:v>
                </c:pt>
                <c:pt idx="3">
                  <c:v>50～59歳</c:v>
                </c:pt>
                <c:pt idx="4">
                  <c:v>60～69歳</c:v>
                </c:pt>
                <c:pt idx="5">
                  <c:v>70～79歳</c:v>
                </c:pt>
                <c:pt idx="6">
                  <c:v>80歳～</c:v>
                </c:pt>
              </c:strCache>
            </c:strRef>
          </c:cat>
          <c:val>
            <c:numRef>
              <c:f>'3_世帯主の年齢階級別消費支出の費目構成'!$P$11:$P$17</c:f>
              <c:numCache>
                <c:formatCode>0.0%</c:formatCode>
                <c:ptCount val="7"/>
                <c:pt idx="0">
                  <c:v>3.6212064443611837E-2</c:v>
                </c:pt>
                <c:pt idx="1">
                  <c:v>3.1556466024495487E-2</c:v>
                </c:pt>
                <c:pt idx="2">
                  <c:v>2.9550039971068559E-2</c:v>
                </c:pt>
                <c:pt idx="3">
                  <c:v>3.7429032294282537E-2</c:v>
                </c:pt>
                <c:pt idx="4">
                  <c:v>2.6732291854498959E-2</c:v>
                </c:pt>
                <c:pt idx="5">
                  <c:v>5.0706596065504789E-2</c:v>
                </c:pt>
                <c:pt idx="6">
                  <c:v>4.1536887748870162E-2</c:v>
                </c:pt>
              </c:numCache>
            </c:numRef>
          </c:val>
          <c:extLst>
            <c:ext xmlns:c16="http://schemas.microsoft.com/office/drawing/2014/chart" uri="{C3380CC4-5D6E-409C-BE32-E72D297353CC}">
              <c16:uniqueId val="{0000000B-2592-456B-AD4B-44C963239E41}"/>
            </c:ext>
          </c:extLst>
        </c:ser>
        <c:dLbls>
          <c:dLblPos val="ctr"/>
          <c:showLegendKey val="0"/>
          <c:showVal val="1"/>
          <c:showCatName val="0"/>
          <c:showSerName val="0"/>
          <c:showPercent val="0"/>
          <c:showBubbleSize val="0"/>
        </c:dLbls>
        <c:gapWidth val="150"/>
        <c:overlap val="100"/>
        <c:serLines>
          <c:spPr>
            <a:ln w="3175" cap="flat" cmpd="sng" algn="ctr">
              <a:solidFill>
                <a:schemeClr val="tx1"/>
              </a:solidFill>
              <a:prstDash val="dash"/>
              <a:round/>
            </a:ln>
            <a:effectLst/>
          </c:spPr>
        </c:serLines>
        <c:axId val="680427752"/>
        <c:axId val="680423488"/>
      </c:barChart>
      <c:catAx>
        <c:axId val="680427752"/>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680423488"/>
        <c:crosses val="autoZero"/>
        <c:auto val="1"/>
        <c:lblAlgn val="ctr"/>
        <c:lblOffset val="100"/>
        <c:noMultiLvlLbl val="0"/>
      </c:catAx>
      <c:valAx>
        <c:axId val="680423488"/>
        <c:scaling>
          <c:orientation val="minMax"/>
          <c:max val="1"/>
        </c:scaling>
        <c:delete val="0"/>
        <c:axPos val="t"/>
        <c:numFmt formatCode="0%" sourceLinked="0"/>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0427752"/>
        <c:crosses val="autoZero"/>
        <c:crossBetween val="between"/>
        <c:majorUnit val="0.1"/>
        <c:minorUnit val="0.1"/>
      </c:valAx>
      <c:spPr>
        <a:noFill/>
        <a:ln>
          <a:noFill/>
        </a:ln>
        <a:effectLst/>
      </c:spPr>
    </c:plotArea>
    <c:legend>
      <c:legendPos val="r"/>
      <c:layout>
        <c:manualLayout>
          <c:xMode val="edge"/>
          <c:yMode val="edge"/>
          <c:x val="0.87490957483469856"/>
          <c:y val="0.26894706182319728"/>
          <c:w val="0.11614330931271472"/>
          <c:h val="0.462105876353605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7</xdr:col>
      <xdr:colOff>658586</xdr:colOff>
      <xdr:row>28</xdr:row>
      <xdr:rowOff>0</xdr:rowOff>
    </xdr:from>
    <xdr:to>
      <xdr:col>19</xdr:col>
      <xdr:colOff>19050</xdr:colOff>
      <xdr:row>58</xdr:row>
      <xdr:rowOff>0</xdr:rowOff>
    </xdr:to>
    <xdr:graphicFrame macro="">
      <xdr:nvGraphicFramePr>
        <xdr:cNvPr id="3" name="グラフ 2">
          <a:extLst>
            <a:ext uri="{FF2B5EF4-FFF2-40B4-BE49-F238E27FC236}">
              <a16:creationId xmlns:a16="http://schemas.microsoft.com/office/drawing/2014/main" id="{CEF8F74D-89A4-468B-BC9A-4973791EA8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9</xdr:col>
      <xdr:colOff>1</xdr:colOff>
      <xdr:row>58</xdr:row>
      <xdr:rowOff>0</xdr:rowOff>
    </xdr:to>
    <xdr:graphicFrame macro="">
      <xdr:nvGraphicFramePr>
        <xdr:cNvPr id="5" name="グラフ 4">
          <a:extLst>
            <a:ext uri="{FF2B5EF4-FFF2-40B4-BE49-F238E27FC236}">
              <a16:creationId xmlns:a16="http://schemas.microsoft.com/office/drawing/2014/main" id="{9C986210-B88B-42FA-8085-0A75E3C92B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168088</xdr:colOff>
      <xdr:row>31</xdr:row>
      <xdr:rowOff>67235</xdr:rowOff>
    </xdr:from>
    <xdr:to>
      <xdr:col>17</xdr:col>
      <xdr:colOff>205115</xdr:colOff>
      <xdr:row>33</xdr:row>
      <xdr:rowOff>77467</xdr:rowOff>
    </xdr:to>
    <xdr:sp macro="" textlink="">
      <xdr:nvSpPr>
        <xdr:cNvPr id="4" name="テキスト ボックス 3">
          <a:extLst>
            <a:ext uri="{FF2B5EF4-FFF2-40B4-BE49-F238E27FC236}">
              <a16:creationId xmlns:a16="http://schemas.microsoft.com/office/drawing/2014/main" id="{561D2D36-C11D-452A-AA3F-52B855D81ABA}"/>
            </a:ext>
          </a:extLst>
        </xdr:cNvPr>
        <xdr:cNvSpPr txBox="1"/>
      </xdr:nvSpPr>
      <xdr:spPr>
        <a:xfrm>
          <a:off x="12662647" y="6488206"/>
          <a:ext cx="7205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190503</xdr:rowOff>
    </xdr:from>
    <xdr:to>
      <xdr:col>9</xdr:col>
      <xdr:colOff>0</xdr:colOff>
      <xdr:row>39</xdr:row>
      <xdr:rowOff>190502</xdr:rowOff>
    </xdr:to>
    <xdr:graphicFrame macro="">
      <xdr:nvGraphicFramePr>
        <xdr:cNvPr id="2" name="グラフ 1">
          <a:extLst>
            <a:ext uri="{FF2B5EF4-FFF2-40B4-BE49-F238E27FC236}">
              <a16:creationId xmlns:a16="http://schemas.microsoft.com/office/drawing/2014/main" id="{5C132AC1-382A-40AE-8381-3FD123FE81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425822</xdr:colOff>
      <xdr:row>22</xdr:row>
      <xdr:rowOff>168089</xdr:rowOff>
    </xdr:from>
    <xdr:to>
      <xdr:col>18</xdr:col>
      <xdr:colOff>627529</xdr:colOff>
      <xdr:row>39</xdr:row>
      <xdr:rowOff>168089</xdr:rowOff>
    </xdr:to>
    <xdr:graphicFrame macro="">
      <xdr:nvGraphicFramePr>
        <xdr:cNvPr id="4" name="グラフ 3">
          <a:extLst>
            <a:ext uri="{FF2B5EF4-FFF2-40B4-BE49-F238E27FC236}">
              <a16:creationId xmlns:a16="http://schemas.microsoft.com/office/drawing/2014/main" id="{4D16C854-3C2C-49C0-B8F1-531FB3C170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268941</xdr:colOff>
      <xdr:row>24</xdr:row>
      <xdr:rowOff>134470</xdr:rowOff>
    </xdr:from>
    <xdr:to>
      <xdr:col>17</xdr:col>
      <xdr:colOff>305968</xdr:colOff>
      <xdr:row>25</xdr:row>
      <xdr:rowOff>155907</xdr:rowOff>
    </xdr:to>
    <xdr:sp macro="" textlink="">
      <xdr:nvSpPr>
        <xdr:cNvPr id="6" name="テキスト ボックス 5">
          <a:extLst>
            <a:ext uri="{FF2B5EF4-FFF2-40B4-BE49-F238E27FC236}">
              <a16:creationId xmlns:a16="http://schemas.microsoft.com/office/drawing/2014/main" id="{BD75906E-8307-428F-8CB0-948E337B0BC9}"/>
            </a:ext>
          </a:extLst>
        </xdr:cNvPr>
        <xdr:cNvSpPr txBox="1"/>
      </xdr:nvSpPr>
      <xdr:spPr>
        <a:xfrm>
          <a:off x="12326470" y="5737411"/>
          <a:ext cx="7205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7</xdr:col>
      <xdr:colOff>0</xdr:colOff>
      <xdr:row>41</xdr:row>
      <xdr:rowOff>16489</xdr:rowOff>
    </xdr:to>
    <xdr:graphicFrame macro="">
      <xdr:nvGraphicFramePr>
        <xdr:cNvPr id="2" name="グラフ 1">
          <a:extLst>
            <a:ext uri="{FF2B5EF4-FFF2-40B4-BE49-F238E27FC236}">
              <a16:creationId xmlns:a16="http://schemas.microsoft.com/office/drawing/2014/main" id="{8E58861F-81FB-4A86-B490-7164AC24D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165651</xdr:rowOff>
    </xdr:from>
    <xdr:to>
      <xdr:col>7</xdr:col>
      <xdr:colOff>0</xdr:colOff>
      <xdr:row>55</xdr:row>
      <xdr:rowOff>0</xdr:rowOff>
    </xdr:to>
    <xdr:graphicFrame macro="">
      <xdr:nvGraphicFramePr>
        <xdr:cNvPr id="3" name="グラフ 2">
          <a:extLst>
            <a:ext uri="{FF2B5EF4-FFF2-40B4-BE49-F238E27FC236}">
              <a16:creationId xmlns:a16="http://schemas.microsoft.com/office/drawing/2014/main" id="{B545E4C6-9EFB-4753-9C1C-053C2C87B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41414</xdr:colOff>
      <xdr:row>22</xdr:row>
      <xdr:rowOff>66260</xdr:rowOff>
    </xdr:from>
    <xdr:to>
      <xdr:col>7</xdr:col>
      <xdr:colOff>66261</xdr:colOff>
      <xdr:row>23</xdr:row>
      <xdr:rowOff>157369</xdr:rowOff>
    </xdr:to>
    <xdr:sp macro="" textlink="">
      <xdr:nvSpPr>
        <xdr:cNvPr id="4" name="テキスト ボックス 3">
          <a:extLst>
            <a:ext uri="{FF2B5EF4-FFF2-40B4-BE49-F238E27FC236}">
              <a16:creationId xmlns:a16="http://schemas.microsoft.com/office/drawing/2014/main" id="{C1EB2245-4439-43B7-97EB-99572F883E87}"/>
            </a:ext>
          </a:extLst>
        </xdr:cNvPr>
        <xdr:cNvSpPr txBox="1"/>
      </xdr:nvSpPr>
      <xdr:spPr>
        <a:xfrm>
          <a:off x="4389784" y="3801717"/>
          <a:ext cx="7205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単位：円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22</xdr:row>
      <xdr:rowOff>0</xdr:rowOff>
    </xdr:from>
    <xdr:to>
      <xdr:col>7</xdr:col>
      <xdr:colOff>0</xdr:colOff>
      <xdr:row>41</xdr:row>
      <xdr:rowOff>16489</xdr:rowOff>
    </xdr:to>
    <xdr:graphicFrame macro="">
      <xdr:nvGraphicFramePr>
        <xdr:cNvPr id="4" name="グラフ 3">
          <a:extLst>
            <a:ext uri="{FF2B5EF4-FFF2-40B4-BE49-F238E27FC236}">
              <a16:creationId xmlns:a16="http://schemas.microsoft.com/office/drawing/2014/main" id="{2FD1579D-7C98-4923-B5A2-A6CF1A0217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165651</xdr:rowOff>
    </xdr:from>
    <xdr:to>
      <xdr:col>7</xdr:col>
      <xdr:colOff>0</xdr:colOff>
      <xdr:row>55</xdr:row>
      <xdr:rowOff>0</xdr:rowOff>
    </xdr:to>
    <xdr:graphicFrame macro="">
      <xdr:nvGraphicFramePr>
        <xdr:cNvPr id="7" name="グラフ 6">
          <a:extLst>
            <a:ext uri="{FF2B5EF4-FFF2-40B4-BE49-F238E27FC236}">
              <a16:creationId xmlns:a16="http://schemas.microsoft.com/office/drawing/2014/main" id="{A5A440EF-CE6F-49EA-AEE7-8A016886BA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16565</xdr:colOff>
      <xdr:row>22</xdr:row>
      <xdr:rowOff>132521</xdr:rowOff>
    </xdr:from>
    <xdr:to>
      <xdr:col>7</xdr:col>
      <xdr:colOff>41412</xdr:colOff>
      <xdr:row>24</xdr:row>
      <xdr:rowOff>57978</xdr:rowOff>
    </xdr:to>
    <xdr:sp macro="" textlink="">
      <xdr:nvSpPr>
        <xdr:cNvPr id="5" name="テキスト ボックス 4">
          <a:extLst>
            <a:ext uri="{FF2B5EF4-FFF2-40B4-BE49-F238E27FC236}">
              <a16:creationId xmlns:a16="http://schemas.microsoft.com/office/drawing/2014/main" id="{2408D086-69FD-40BC-86B6-E6C58CD95D99}"/>
            </a:ext>
          </a:extLst>
        </xdr:cNvPr>
        <xdr:cNvSpPr txBox="1"/>
      </xdr:nvSpPr>
      <xdr:spPr>
        <a:xfrm>
          <a:off x="4364935" y="3867978"/>
          <a:ext cx="7205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単位：円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280801</xdr:colOff>
      <xdr:row>17</xdr:row>
      <xdr:rowOff>212765</xdr:rowOff>
    </xdr:from>
    <xdr:to>
      <xdr:col>13</xdr:col>
      <xdr:colOff>536863</xdr:colOff>
      <xdr:row>38</xdr:row>
      <xdr:rowOff>242454</xdr:rowOff>
    </xdr:to>
    <xdr:graphicFrame macro="">
      <xdr:nvGraphicFramePr>
        <xdr:cNvPr id="2" name="グラフ 1">
          <a:extLst>
            <a:ext uri="{FF2B5EF4-FFF2-40B4-BE49-F238E27FC236}">
              <a16:creationId xmlns:a16="http://schemas.microsoft.com/office/drawing/2014/main" id="{1289CDE1-6D79-4842-A2FD-567CD5D486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17319</xdr:colOff>
      <xdr:row>37</xdr:row>
      <xdr:rowOff>145967</xdr:rowOff>
    </xdr:from>
    <xdr:to>
      <xdr:col>15</xdr:col>
      <xdr:colOff>938893</xdr:colOff>
      <xdr:row>39</xdr:row>
      <xdr:rowOff>23503</xdr:rowOff>
    </xdr:to>
    <xdr:sp macro="" textlink="">
      <xdr:nvSpPr>
        <xdr:cNvPr id="3" name="テキスト ボックス 2">
          <a:extLst>
            <a:ext uri="{FF2B5EF4-FFF2-40B4-BE49-F238E27FC236}">
              <a16:creationId xmlns:a16="http://schemas.microsoft.com/office/drawing/2014/main" id="{BBC8F3D3-7BA6-43CF-8355-0AC01143FC64}"/>
            </a:ext>
          </a:extLst>
        </xdr:cNvPr>
        <xdr:cNvSpPr txBox="1"/>
      </xdr:nvSpPr>
      <xdr:spPr>
        <a:xfrm>
          <a:off x="22288501" y="9186058"/>
          <a:ext cx="3831028" cy="362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ja-JP" altLang="en-US" sz="1100" b="0" i="0" u="none" strike="noStrike">
              <a:solidFill>
                <a:schemeClr val="dk1"/>
              </a:solidFill>
              <a:effectLst/>
              <a:latin typeface="+mn-lt"/>
              <a:ea typeface="+mn-ea"/>
              <a:cs typeface="+mn-cs"/>
            </a:rPr>
            <a:t>出典：「全国家計構造調査」（総務省）</a:t>
          </a:r>
          <a:r>
            <a:rPr lang="ja-JP" altLang="en-US"/>
            <a:t> </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247907</xdr:colOff>
      <xdr:row>32</xdr:row>
      <xdr:rowOff>143897</xdr:rowOff>
    </xdr:from>
    <xdr:to>
      <xdr:col>13</xdr:col>
      <xdr:colOff>680357</xdr:colOff>
      <xdr:row>54</xdr:row>
      <xdr:rowOff>201707</xdr:rowOff>
    </xdr:to>
    <xdr:graphicFrame macro="">
      <xdr:nvGraphicFramePr>
        <xdr:cNvPr id="2" name="グラフ 1">
          <a:extLst>
            <a:ext uri="{FF2B5EF4-FFF2-40B4-BE49-F238E27FC236}">
              <a16:creationId xmlns:a16="http://schemas.microsoft.com/office/drawing/2014/main" id="{0E20B688-04A9-4D1C-8C3C-51844D1B4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683558</xdr:colOff>
      <xdr:row>53</xdr:row>
      <xdr:rowOff>22412</xdr:rowOff>
    </xdr:from>
    <xdr:to>
      <xdr:col>13</xdr:col>
      <xdr:colOff>424440</xdr:colOff>
      <xdr:row>54</xdr:row>
      <xdr:rowOff>149534</xdr:rowOff>
    </xdr:to>
    <xdr:sp macro="" textlink="">
      <xdr:nvSpPr>
        <xdr:cNvPr id="3" name="テキスト ボックス 2">
          <a:extLst>
            <a:ext uri="{FF2B5EF4-FFF2-40B4-BE49-F238E27FC236}">
              <a16:creationId xmlns:a16="http://schemas.microsoft.com/office/drawing/2014/main" id="{8342E4B5-53C5-4068-A119-241CE85902FF}"/>
            </a:ext>
          </a:extLst>
        </xdr:cNvPr>
        <xdr:cNvSpPr txBox="1"/>
      </xdr:nvSpPr>
      <xdr:spPr>
        <a:xfrm>
          <a:off x="10320617" y="11497236"/>
          <a:ext cx="3831029" cy="362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ja-JP" altLang="en-US" sz="1100" b="0" i="0" u="none" strike="noStrike">
              <a:solidFill>
                <a:schemeClr val="dk1"/>
              </a:solidFill>
              <a:effectLst/>
              <a:latin typeface="+mn-lt"/>
              <a:ea typeface="+mn-ea"/>
              <a:cs typeface="+mn-cs"/>
            </a:rPr>
            <a:t>出典：「全国家計構造調査」（総務省）</a:t>
          </a:r>
          <a:r>
            <a:rPr lang="ja-JP" altLang="en-US"/>
            <a:t> </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258537</xdr:colOff>
      <xdr:row>32</xdr:row>
      <xdr:rowOff>0</xdr:rowOff>
    </xdr:from>
    <xdr:to>
      <xdr:col>27</xdr:col>
      <xdr:colOff>2</xdr:colOff>
      <xdr:row>62</xdr:row>
      <xdr:rowOff>163285</xdr:rowOff>
    </xdr:to>
    <xdr:graphicFrame macro="">
      <xdr:nvGraphicFramePr>
        <xdr:cNvPr id="3" name="グラフ 2">
          <a:extLst>
            <a:ext uri="{FF2B5EF4-FFF2-40B4-BE49-F238E27FC236}">
              <a16:creationId xmlns:a16="http://schemas.microsoft.com/office/drawing/2014/main" id="{B4A90484-D1AE-4745-9889-3F713F57D8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40822</xdr:rowOff>
    </xdr:from>
    <xdr:to>
      <xdr:col>12</xdr:col>
      <xdr:colOff>54427</xdr:colOff>
      <xdr:row>63</xdr:row>
      <xdr:rowOff>40821</xdr:rowOff>
    </xdr:to>
    <xdr:graphicFrame macro="">
      <xdr:nvGraphicFramePr>
        <xdr:cNvPr id="2" name="グラフ 1">
          <a:extLst>
            <a:ext uri="{FF2B5EF4-FFF2-40B4-BE49-F238E27FC236}">
              <a16:creationId xmlns:a16="http://schemas.microsoft.com/office/drawing/2014/main" id="{2C7BA9D7-F54D-4501-A4EB-5E8E730197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100853</xdr:rowOff>
    </xdr:from>
    <xdr:to>
      <xdr:col>11</xdr:col>
      <xdr:colOff>75238</xdr:colOff>
      <xdr:row>58</xdr:row>
      <xdr:rowOff>100853</xdr:rowOff>
    </xdr:to>
    <xdr:graphicFrame macro="">
      <xdr:nvGraphicFramePr>
        <xdr:cNvPr id="2" name="グラフ 1">
          <a:extLst>
            <a:ext uri="{FF2B5EF4-FFF2-40B4-BE49-F238E27FC236}">
              <a16:creationId xmlns:a16="http://schemas.microsoft.com/office/drawing/2014/main" id="{9095EADB-A429-4D80-A095-30175C7790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313765</xdr:colOff>
      <xdr:row>22</xdr:row>
      <xdr:rowOff>0</xdr:rowOff>
    </xdr:from>
    <xdr:to>
      <xdr:col>24</xdr:col>
      <xdr:colOff>680356</xdr:colOff>
      <xdr:row>59</xdr:row>
      <xdr:rowOff>0</xdr:rowOff>
    </xdr:to>
    <xdr:graphicFrame macro="">
      <xdr:nvGraphicFramePr>
        <xdr:cNvPr id="3" name="グラフ 2">
          <a:extLst>
            <a:ext uri="{FF2B5EF4-FFF2-40B4-BE49-F238E27FC236}">
              <a16:creationId xmlns:a16="http://schemas.microsoft.com/office/drawing/2014/main" id="{A4DA7167-41CE-4030-ACD6-D8E528EF5E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zoomScale="70" zoomScaleNormal="70" workbookViewId="0"/>
  </sheetViews>
  <sheetFormatPr defaultRowHeight="9.75"/>
  <cols>
    <col min="1" max="1" width="21.625" style="6" customWidth="1"/>
    <col min="2" max="9" width="9" style="6"/>
    <col min="10" max="10" width="4.125" style="6" customWidth="1"/>
    <col min="11" max="11" width="21.625" style="6" customWidth="1"/>
    <col min="12" max="16384" width="9" style="6"/>
  </cols>
  <sheetData>
    <row r="1" spans="1:19" s="194" customFormat="1" ht="19.5" customHeight="1">
      <c r="A1" s="195" t="s">
        <v>152</v>
      </c>
    </row>
    <row r="3" spans="1:19" ht="16.5">
      <c r="A3" s="55" t="s">
        <v>154</v>
      </c>
      <c r="B3" s="60"/>
      <c r="C3" s="60"/>
      <c r="D3" s="60"/>
      <c r="E3" s="60"/>
      <c r="F3" s="60"/>
      <c r="G3" s="60"/>
      <c r="H3" s="60"/>
      <c r="I3" s="60"/>
      <c r="J3" s="61"/>
      <c r="K3" s="62"/>
      <c r="L3" s="60"/>
      <c r="M3" s="60"/>
      <c r="N3" s="60"/>
      <c r="O3" s="60"/>
      <c r="P3" s="60"/>
      <c r="Q3" s="60"/>
      <c r="R3" s="60"/>
      <c r="S3" s="60"/>
    </row>
    <row r="4" spans="1:19" ht="5.25" customHeight="1">
      <c r="A4" s="4"/>
      <c r="B4" s="41"/>
      <c r="C4" s="41" t="s">
        <v>76</v>
      </c>
      <c r="D4" s="41"/>
      <c r="E4" s="41" t="s">
        <v>77</v>
      </c>
      <c r="F4" s="5"/>
      <c r="G4" s="5"/>
      <c r="H4" s="5"/>
      <c r="I4" s="5"/>
      <c r="K4" s="4"/>
      <c r="L4" s="41"/>
      <c r="M4" s="41" t="s">
        <v>76</v>
      </c>
      <c r="N4" s="41"/>
      <c r="O4" s="41" t="s">
        <v>77</v>
      </c>
      <c r="P4" s="5"/>
      <c r="Q4" s="5"/>
      <c r="R4" s="5"/>
      <c r="S4" s="5"/>
    </row>
    <row r="5" spans="1:19" ht="16.5">
      <c r="A5" s="101" t="s">
        <v>78</v>
      </c>
      <c r="B5" s="102"/>
      <c r="C5" s="102"/>
      <c r="D5" s="102"/>
      <c r="E5" s="102"/>
      <c r="F5" s="103"/>
      <c r="G5" s="103"/>
      <c r="H5" s="103"/>
      <c r="I5" s="103"/>
      <c r="K5" s="101" t="s">
        <v>81</v>
      </c>
      <c r="L5" s="102"/>
      <c r="M5" s="102"/>
      <c r="N5" s="102"/>
      <c r="O5" s="102"/>
      <c r="P5" s="103"/>
      <c r="Q5" s="103"/>
      <c r="R5" s="103"/>
      <c r="S5" s="103"/>
    </row>
    <row r="6" spans="1:19" ht="26.25" customHeight="1">
      <c r="A6" s="199" t="s">
        <v>24</v>
      </c>
      <c r="B6" s="196" t="s">
        <v>13</v>
      </c>
      <c r="C6" s="198"/>
      <c r="D6" s="196" t="s">
        <v>15</v>
      </c>
      <c r="E6" s="198"/>
      <c r="F6" s="196" t="s">
        <v>25</v>
      </c>
      <c r="G6" s="197"/>
      <c r="H6" s="31" t="s">
        <v>26</v>
      </c>
      <c r="I6" s="32" t="s">
        <v>27</v>
      </c>
      <c r="K6" s="199" t="s">
        <v>24</v>
      </c>
      <c r="L6" s="196" t="s">
        <v>13</v>
      </c>
      <c r="M6" s="198"/>
      <c r="N6" s="196" t="s">
        <v>15</v>
      </c>
      <c r="O6" s="198"/>
      <c r="P6" s="196" t="s">
        <v>25</v>
      </c>
      <c r="Q6" s="197"/>
      <c r="R6" s="31" t="s">
        <v>26</v>
      </c>
      <c r="S6" s="32" t="s">
        <v>27</v>
      </c>
    </row>
    <row r="7" spans="1:19" ht="18.75" customHeight="1">
      <c r="A7" s="200"/>
      <c r="B7" s="32" t="s">
        <v>28</v>
      </c>
      <c r="C7" s="32" t="s">
        <v>29</v>
      </c>
      <c r="D7" s="32" t="s">
        <v>28</v>
      </c>
      <c r="E7" s="32" t="s">
        <v>29</v>
      </c>
      <c r="F7" s="32" t="s">
        <v>30</v>
      </c>
      <c r="G7" s="31" t="s">
        <v>31</v>
      </c>
      <c r="H7" s="31" t="s">
        <v>30</v>
      </c>
      <c r="I7" s="32" t="s">
        <v>32</v>
      </c>
      <c r="K7" s="200"/>
      <c r="L7" s="32" t="s">
        <v>28</v>
      </c>
      <c r="M7" s="32" t="s">
        <v>29</v>
      </c>
      <c r="N7" s="32" t="s">
        <v>28</v>
      </c>
      <c r="O7" s="32" t="s">
        <v>29</v>
      </c>
      <c r="P7" s="32" t="s">
        <v>30</v>
      </c>
      <c r="Q7" s="31" t="s">
        <v>31</v>
      </c>
      <c r="R7" s="31" t="s">
        <v>30</v>
      </c>
      <c r="S7" s="32" t="s">
        <v>32</v>
      </c>
    </row>
    <row r="8" spans="1:19" s="36" customFormat="1" ht="19.5" customHeight="1">
      <c r="A8" s="35" t="s">
        <v>33</v>
      </c>
      <c r="B8" s="15">
        <v>63</v>
      </c>
      <c r="C8" s="16" t="s">
        <v>34</v>
      </c>
      <c r="D8" s="15">
        <v>59.8</v>
      </c>
      <c r="E8" s="16" t="s">
        <v>34</v>
      </c>
      <c r="F8" s="17">
        <v>-3.2</v>
      </c>
      <c r="G8" s="18" t="s">
        <v>34</v>
      </c>
      <c r="H8" s="18" t="s">
        <v>34</v>
      </c>
      <c r="I8" s="16" t="s">
        <v>34</v>
      </c>
      <c r="K8" s="37" t="s">
        <v>33</v>
      </c>
      <c r="L8" s="15">
        <v>55.7</v>
      </c>
      <c r="M8" s="16" t="s">
        <v>34</v>
      </c>
      <c r="N8" s="15">
        <v>56.6</v>
      </c>
      <c r="O8" s="16" t="s">
        <v>34</v>
      </c>
      <c r="P8" s="17">
        <v>-0.9</v>
      </c>
      <c r="Q8" s="18" t="s">
        <v>34</v>
      </c>
      <c r="R8" s="18" t="s">
        <v>34</v>
      </c>
      <c r="S8" s="16" t="s">
        <v>34</v>
      </c>
    </row>
    <row r="9" spans="1:19" s="36" customFormat="1" ht="19.5" customHeight="1">
      <c r="A9" s="38" t="s">
        <v>35</v>
      </c>
      <c r="B9" s="19">
        <v>2.2999999999999998</v>
      </c>
      <c r="C9" s="20" t="s">
        <v>34</v>
      </c>
      <c r="D9" s="19">
        <v>2.2599999999999998</v>
      </c>
      <c r="E9" s="20" t="s">
        <v>34</v>
      </c>
      <c r="F9" s="193">
        <v>-0.04</v>
      </c>
      <c r="G9" s="21" t="s">
        <v>34</v>
      </c>
      <c r="H9" s="21" t="s">
        <v>34</v>
      </c>
      <c r="I9" s="20" t="s">
        <v>34</v>
      </c>
      <c r="K9" s="39" t="s">
        <v>35</v>
      </c>
      <c r="L9" s="19">
        <v>2.39</v>
      </c>
      <c r="M9" s="20" t="s">
        <v>34</v>
      </c>
      <c r="N9" s="19">
        <v>2.2799999999999998</v>
      </c>
      <c r="O9" s="20" t="s">
        <v>34</v>
      </c>
      <c r="P9" s="193">
        <v>-0.11</v>
      </c>
      <c r="Q9" s="21" t="s">
        <v>34</v>
      </c>
      <c r="R9" s="21" t="s">
        <v>34</v>
      </c>
      <c r="S9" s="20" t="s">
        <v>34</v>
      </c>
    </row>
    <row r="10" spans="1:19" s="36" customFormat="1" ht="19.5" customHeight="1">
      <c r="A10" s="35" t="s">
        <v>36</v>
      </c>
      <c r="B10" s="22">
        <v>196131</v>
      </c>
      <c r="C10" s="23">
        <v>100</v>
      </c>
      <c r="D10" s="22">
        <v>213520</v>
      </c>
      <c r="E10" s="23">
        <v>100</v>
      </c>
      <c r="F10" s="23">
        <f>+(D10-B10)/B10*100</f>
        <v>8.8660130219088273</v>
      </c>
      <c r="G10" s="18" t="s">
        <v>34</v>
      </c>
      <c r="H10" s="46" t="s">
        <v>34</v>
      </c>
      <c r="I10" s="15" t="s">
        <v>34</v>
      </c>
      <c r="K10" s="35" t="s">
        <v>36</v>
      </c>
      <c r="L10" s="22">
        <v>249738</v>
      </c>
      <c r="M10" s="23">
        <v>100</v>
      </c>
      <c r="N10" s="22">
        <v>237091</v>
      </c>
      <c r="O10" s="23">
        <v>100</v>
      </c>
      <c r="P10" s="23">
        <v>-5.0999999999999996</v>
      </c>
      <c r="Q10" s="18" t="s">
        <v>34</v>
      </c>
      <c r="R10" s="24">
        <v>-8</v>
      </c>
      <c r="S10" s="23">
        <v>3.1</v>
      </c>
    </row>
    <row r="11" spans="1:19" s="36" customFormat="1" ht="19.5" customHeight="1">
      <c r="A11" s="40" t="s">
        <v>37</v>
      </c>
      <c r="B11" s="25">
        <f>57866-8804</f>
        <v>49062</v>
      </c>
      <c r="C11" s="26">
        <v>25.014913501690195</v>
      </c>
      <c r="D11" s="25">
        <f>56779-8874</f>
        <v>47905</v>
      </c>
      <c r="E11" s="26">
        <v>22.435837392281755</v>
      </c>
      <c r="F11" s="26">
        <f t="shared" ref="F11:F22" si="0">+(D11-B11)/B11*100</f>
        <v>-2.3582405935347115</v>
      </c>
      <c r="G11" s="27">
        <f>+E11-C11</f>
        <v>-2.5790761094084402</v>
      </c>
      <c r="H11" s="50" t="s">
        <v>34</v>
      </c>
      <c r="I11" s="49" t="s">
        <v>34</v>
      </c>
      <c r="K11" s="40" t="s">
        <v>37</v>
      </c>
      <c r="L11" s="25">
        <v>50655</v>
      </c>
      <c r="M11" s="26">
        <v>20.3</v>
      </c>
      <c r="N11" s="25">
        <v>50763</v>
      </c>
      <c r="O11" s="26">
        <v>21.4</v>
      </c>
      <c r="P11" s="26">
        <v>0.2</v>
      </c>
      <c r="Q11" s="27">
        <v>1.1000000000000001</v>
      </c>
      <c r="R11" s="27">
        <v>-7.9</v>
      </c>
      <c r="S11" s="26">
        <v>8.8000000000000007</v>
      </c>
    </row>
    <row r="12" spans="1:19" s="36" customFormat="1" ht="19.5" customHeight="1">
      <c r="A12" s="40" t="s">
        <v>38</v>
      </c>
      <c r="B12" s="25">
        <v>8804</v>
      </c>
      <c r="C12" s="26">
        <v>4.4888365429228427</v>
      </c>
      <c r="D12" s="25">
        <v>8874</v>
      </c>
      <c r="E12" s="26">
        <v>4.1560509554140124</v>
      </c>
      <c r="F12" s="26">
        <f t="shared" si="0"/>
        <v>0.79509313948205351</v>
      </c>
      <c r="G12" s="27">
        <f t="shared" ref="G12:G22" si="1">+E12-C12</f>
        <v>-0.33278558750883036</v>
      </c>
      <c r="H12" s="50" t="s">
        <v>34</v>
      </c>
      <c r="I12" s="49" t="s">
        <v>34</v>
      </c>
      <c r="K12" s="40" t="s">
        <v>38</v>
      </c>
      <c r="L12" s="25">
        <v>13160</v>
      </c>
      <c r="M12" s="26">
        <v>5.3</v>
      </c>
      <c r="N12" s="25">
        <v>12993</v>
      </c>
      <c r="O12" s="26">
        <v>5.5</v>
      </c>
      <c r="P12" s="26">
        <v>-1.3</v>
      </c>
      <c r="Q12" s="27">
        <v>0.2</v>
      </c>
      <c r="R12" s="27">
        <v>-7.4</v>
      </c>
      <c r="S12" s="26">
        <v>6.6</v>
      </c>
    </row>
    <row r="13" spans="1:19" s="36" customFormat="1" ht="19.5" customHeight="1">
      <c r="A13" s="40" t="s">
        <v>39</v>
      </c>
      <c r="B13" s="25">
        <v>10885</v>
      </c>
      <c r="C13" s="26">
        <v>5.5498620819758226</v>
      </c>
      <c r="D13" s="25">
        <v>14995</v>
      </c>
      <c r="E13" s="26">
        <v>7.0227613338328956</v>
      </c>
      <c r="F13" s="26">
        <f t="shared" si="0"/>
        <v>37.758383096003669</v>
      </c>
      <c r="G13" s="27">
        <f t="shared" si="1"/>
        <v>1.4728992518570729</v>
      </c>
      <c r="H13" s="50" t="s">
        <v>34</v>
      </c>
      <c r="I13" s="49" t="s">
        <v>34</v>
      </c>
      <c r="K13" s="40" t="s">
        <v>39</v>
      </c>
      <c r="L13" s="25">
        <v>20871</v>
      </c>
      <c r="M13" s="26">
        <v>8.4</v>
      </c>
      <c r="N13" s="25">
        <v>22523</v>
      </c>
      <c r="O13" s="26">
        <v>9.5</v>
      </c>
      <c r="P13" s="26">
        <v>7.9</v>
      </c>
      <c r="Q13" s="27">
        <v>1.1000000000000001</v>
      </c>
      <c r="R13" s="27">
        <v>4.3</v>
      </c>
      <c r="S13" s="26">
        <v>3.5</v>
      </c>
    </row>
    <row r="14" spans="1:19" s="36" customFormat="1" ht="19.5" customHeight="1">
      <c r="A14" s="40" t="s">
        <v>40</v>
      </c>
      <c r="B14" s="25">
        <v>16155</v>
      </c>
      <c r="C14" s="26">
        <v>8.2368417027394969</v>
      </c>
      <c r="D14" s="25">
        <v>15929</v>
      </c>
      <c r="E14" s="26">
        <v>7.4601910828025471</v>
      </c>
      <c r="F14" s="26">
        <f t="shared" si="0"/>
        <v>-1.3989476942123182</v>
      </c>
      <c r="G14" s="27">
        <f t="shared" si="1"/>
        <v>-0.77665061993694984</v>
      </c>
      <c r="H14" s="50" t="s">
        <v>34</v>
      </c>
      <c r="I14" s="49" t="s">
        <v>34</v>
      </c>
      <c r="K14" s="40" t="s">
        <v>40</v>
      </c>
      <c r="L14" s="25">
        <v>17524</v>
      </c>
      <c r="M14" s="26">
        <v>7</v>
      </c>
      <c r="N14" s="25">
        <v>16837</v>
      </c>
      <c r="O14" s="26">
        <v>7.1</v>
      </c>
      <c r="P14" s="26">
        <v>-3.9</v>
      </c>
      <c r="Q14" s="27">
        <v>0.1</v>
      </c>
      <c r="R14" s="27">
        <v>-0.8</v>
      </c>
      <c r="S14" s="26">
        <v>-3.1</v>
      </c>
    </row>
    <row r="15" spans="1:19" s="36" customFormat="1" ht="19.5" customHeight="1">
      <c r="A15" s="40" t="s">
        <v>41</v>
      </c>
      <c r="B15" s="25">
        <v>8091</v>
      </c>
      <c r="C15" s="26">
        <v>4.125304005995992</v>
      </c>
      <c r="D15" s="25">
        <v>6483</v>
      </c>
      <c r="E15" s="26">
        <v>3.0362495316597977</v>
      </c>
      <c r="F15" s="26">
        <f t="shared" si="0"/>
        <v>-19.873934000741563</v>
      </c>
      <c r="G15" s="27">
        <f t="shared" si="1"/>
        <v>-1.0890544743361943</v>
      </c>
      <c r="H15" s="50" t="s">
        <v>34</v>
      </c>
      <c r="I15" s="49" t="s">
        <v>34</v>
      </c>
      <c r="K15" s="40" t="s">
        <v>41</v>
      </c>
      <c r="L15" s="25">
        <v>8709</v>
      </c>
      <c r="M15" s="26">
        <v>3.5</v>
      </c>
      <c r="N15" s="25">
        <v>8073</v>
      </c>
      <c r="O15" s="26">
        <v>3.4</v>
      </c>
      <c r="P15" s="26">
        <v>-7.3</v>
      </c>
      <c r="Q15" s="27">
        <v>-0.1</v>
      </c>
      <c r="R15" s="27">
        <v>-10.8</v>
      </c>
      <c r="S15" s="26">
        <v>3.9</v>
      </c>
    </row>
    <row r="16" spans="1:19" s="36" customFormat="1" ht="19.5" customHeight="1">
      <c r="A16" s="40" t="s">
        <v>42</v>
      </c>
      <c r="B16" s="25">
        <v>10073</v>
      </c>
      <c r="C16" s="26">
        <v>5.1358530777898448</v>
      </c>
      <c r="D16" s="25">
        <v>9080</v>
      </c>
      <c r="E16" s="26">
        <v>4.2525290370925442</v>
      </c>
      <c r="F16" s="26">
        <f t="shared" si="0"/>
        <v>-9.8580363347562781</v>
      </c>
      <c r="G16" s="27">
        <f t="shared" si="1"/>
        <v>-0.88332404069730064</v>
      </c>
      <c r="H16" s="50" t="s">
        <v>34</v>
      </c>
      <c r="I16" s="49" t="s">
        <v>34</v>
      </c>
      <c r="K16" s="40" t="s">
        <v>42</v>
      </c>
      <c r="L16" s="25">
        <v>11451</v>
      </c>
      <c r="M16" s="26">
        <v>4.5999999999999996</v>
      </c>
      <c r="N16" s="25">
        <v>9279</v>
      </c>
      <c r="O16" s="26">
        <v>3.9</v>
      </c>
      <c r="P16" s="26">
        <v>-19</v>
      </c>
      <c r="Q16" s="27">
        <v>-0.7</v>
      </c>
      <c r="R16" s="27">
        <v>-22</v>
      </c>
      <c r="S16" s="26">
        <v>3.9</v>
      </c>
    </row>
    <row r="17" spans="1:19" s="36" customFormat="1" ht="19.5" customHeight="1">
      <c r="A17" s="40" t="s">
        <v>43</v>
      </c>
      <c r="B17" s="25">
        <v>8982</v>
      </c>
      <c r="C17" s="26">
        <v>4.5795922113281424</v>
      </c>
      <c r="D17" s="25">
        <v>10648</v>
      </c>
      <c r="E17" s="26">
        <v>4.9868864743349572</v>
      </c>
      <c r="F17" s="26">
        <f t="shared" si="0"/>
        <v>18.548207526163438</v>
      </c>
      <c r="G17" s="27">
        <f t="shared" si="1"/>
        <v>0.40729426300681482</v>
      </c>
      <c r="H17" s="50" t="s">
        <v>34</v>
      </c>
      <c r="I17" s="49" t="s">
        <v>34</v>
      </c>
      <c r="K17" s="40" t="s">
        <v>43</v>
      </c>
      <c r="L17" s="25">
        <v>10837</v>
      </c>
      <c r="M17" s="26">
        <v>4.3</v>
      </c>
      <c r="N17" s="25">
        <v>11648</v>
      </c>
      <c r="O17" s="26">
        <v>4.9000000000000004</v>
      </c>
      <c r="P17" s="26">
        <v>7.5</v>
      </c>
      <c r="Q17" s="27">
        <v>0.6</v>
      </c>
      <c r="R17" s="27">
        <v>2.2000000000000002</v>
      </c>
      <c r="S17" s="26">
        <v>5.2</v>
      </c>
    </row>
    <row r="18" spans="1:19" s="36" customFormat="1" ht="19.5" customHeight="1">
      <c r="A18" s="40" t="s">
        <v>44</v>
      </c>
      <c r="B18" s="25">
        <v>24514</v>
      </c>
      <c r="C18" s="26">
        <v>12.498789074649086</v>
      </c>
      <c r="D18" s="25">
        <v>31890</v>
      </c>
      <c r="E18" s="26">
        <v>14.93536905207943</v>
      </c>
      <c r="F18" s="26">
        <f t="shared" si="0"/>
        <v>30.088928775393654</v>
      </c>
      <c r="G18" s="27">
        <f t="shared" si="1"/>
        <v>2.4365799774303447</v>
      </c>
      <c r="H18" s="50" t="s">
        <v>34</v>
      </c>
      <c r="I18" s="49" t="s">
        <v>34</v>
      </c>
      <c r="K18" s="40" t="s">
        <v>44</v>
      </c>
      <c r="L18" s="25">
        <v>37452</v>
      </c>
      <c r="M18" s="26">
        <v>15</v>
      </c>
      <c r="N18" s="25">
        <v>33954</v>
      </c>
      <c r="O18" s="26">
        <v>14.3</v>
      </c>
      <c r="P18" s="26">
        <v>-9.3000000000000007</v>
      </c>
      <c r="Q18" s="27">
        <v>-0.7</v>
      </c>
      <c r="R18" s="27">
        <v>-6.4</v>
      </c>
      <c r="S18" s="26">
        <v>-3.1</v>
      </c>
    </row>
    <row r="19" spans="1:19" s="36" customFormat="1" ht="19.5" customHeight="1">
      <c r="A19" s="40" t="s">
        <v>45</v>
      </c>
      <c r="B19" s="25">
        <v>5531</v>
      </c>
      <c r="C19" s="26">
        <v>2.8200539435377379</v>
      </c>
      <c r="D19" s="25">
        <v>9774</v>
      </c>
      <c r="E19" s="26">
        <v>4.5775571375046837</v>
      </c>
      <c r="F19" s="26">
        <f t="shared" si="0"/>
        <v>76.713071777255465</v>
      </c>
      <c r="G19" s="27">
        <f t="shared" si="1"/>
        <v>1.7575031939669459</v>
      </c>
      <c r="H19" s="50" t="s">
        <v>34</v>
      </c>
      <c r="I19" s="49" t="s">
        <v>34</v>
      </c>
      <c r="K19" s="40" t="s">
        <v>45</v>
      </c>
      <c r="L19" s="25">
        <v>7972</v>
      </c>
      <c r="M19" s="26">
        <v>3.2</v>
      </c>
      <c r="N19" s="25">
        <v>7279</v>
      </c>
      <c r="O19" s="26">
        <v>3.1</v>
      </c>
      <c r="P19" s="26">
        <v>-8.6999999999999993</v>
      </c>
      <c r="Q19" s="27">
        <v>-0.1</v>
      </c>
      <c r="R19" s="27">
        <v>-4.8</v>
      </c>
      <c r="S19" s="26">
        <v>-4.0999999999999996</v>
      </c>
    </row>
    <row r="20" spans="1:19" s="36" customFormat="1" ht="19.5" customHeight="1">
      <c r="A20" s="40" t="s">
        <v>46</v>
      </c>
      <c r="B20" s="25">
        <v>21843</v>
      </c>
      <c r="C20" s="26">
        <v>11.13694418526393</v>
      </c>
      <c r="D20" s="25">
        <v>21924</v>
      </c>
      <c r="E20" s="26">
        <v>10.267890595728737</v>
      </c>
      <c r="F20" s="26">
        <f t="shared" si="0"/>
        <v>0.37082818294190362</v>
      </c>
      <c r="G20" s="27">
        <f t="shared" si="1"/>
        <v>-0.86905358953519318</v>
      </c>
      <c r="H20" s="50" t="s">
        <v>34</v>
      </c>
      <c r="I20" s="49" t="s">
        <v>34</v>
      </c>
      <c r="K20" s="40" t="s">
        <v>46</v>
      </c>
      <c r="L20" s="25">
        <v>26647</v>
      </c>
      <c r="M20" s="26">
        <v>10.7</v>
      </c>
      <c r="N20" s="25">
        <v>24282</v>
      </c>
      <c r="O20" s="26">
        <v>10.199999999999999</v>
      </c>
      <c r="P20" s="26">
        <v>-8.9</v>
      </c>
      <c r="Q20" s="27">
        <v>-0.5</v>
      </c>
      <c r="R20" s="27">
        <v>-14.3</v>
      </c>
      <c r="S20" s="26">
        <v>6.3</v>
      </c>
    </row>
    <row r="21" spans="1:19" s="36" customFormat="1" ht="19.5" customHeight="1">
      <c r="A21" s="106" t="s">
        <v>50</v>
      </c>
      <c r="B21" s="25">
        <f>32192-6322</f>
        <v>25870</v>
      </c>
      <c r="C21" s="26">
        <v>13.190163717107446</v>
      </c>
      <c r="D21" s="25">
        <f>36018-7732</f>
        <v>28286</v>
      </c>
      <c r="E21" s="26">
        <v>13.247470962907457</v>
      </c>
      <c r="F21" s="26">
        <f t="shared" si="0"/>
        <v>9.3390027058368776</v>
      </c>
      <c r="G21" s="27">
        <f t="shared" si="1"/>
        <v>5.7307245800011231E-2</v>
      </c>
      <c r="H21" s="50" t="s">
        <v>34</v>
      </c>
      <c r="I21" s="49" t="s">
        <v>34</v>
      </c>
      <c r="K21" s="106" t="s">
        <v>50</v>
      </c>
      <c r="L21" s="25">
        <v>32734</v>
      </c>
      <c r="M21" s="26">
        <v>13.1</v>
      </c>
      <c r="N21" s="25">
        <v>30045</v>
      </c>
      <c r="O21" s="26">
        <v>12.7</v>
      </c>
      <c r="P21" s="26">
        <v>-8.1999999999999993</v>
      </c>
      <c r="Q21" s="27">
        <v>-0.4</v>
      </c>
      <c r="R21" s="27">
        <v>-11</v>
      </c>
      <c r="S21" s="26">
        <v>3.1</v>
      </c>
    </row>
    <row r="22" spans="1:19" s="36" customFormat="1" ht="19.5" customHeight="1">
      <c r="A22" s="38" t="s">
        <v>47</v>
      </c>
      <c r="B22" s="28">
        <v>6322</v>
      </c>
      <c r="C22" s="29">
        <v>3.2233558183051123</v>
      </c>
      <c r="D22" s="28">
        <v>7732</v>
      </c>
      <c r="E22" s="29">
        <v>3.6212064443611838</v>
      </c>
      <c r="F22" s="29">
        <f t="shared" si="0"/>
        <v>22.303068649161659</v>
      </c>
      <c r="G22" s="30">
        <f t="shared" si="1"/>
        <v>0.39785062605607147</v>
      </c>
      <c r="H22" s="54" t="s">
        <v>34</v>
      </c>
      <c r="I22" s="53" t="s">
        <v>34</v>
      </c>
      <c r="K22" s="38" t="s">
        <v>47</v>
      </c>
      <c r="L22" s="28">
        <v>11727</v>
      </c>
      <c r="M22" s="29">
        <v>4.7</v>
      </c>
      <c r="N22" s="28">
        <v>9415</v>
      </c>
      <c r="O22" s="29">
        <v>4</v>
      </c>
      <c r="P22" s="29">
        <v>-19.7</v>
      </c>
      <c r="Q22" s="30">
        <v>-0.7</v>
      </c>
      <c r="R22" s="30">
        <v>-22.1</v>
      </c>
      <c r="S22" s="29">
        <v>3.1</v>
      </c>
    </row>
    <row r="23" spans="1:19" s="36" customFormat="1" ht="12.75">
      <c r="A23" s="132" t="s">
        <v>123</v>
      </c>
      <c r="B23" s="125"/>
      <c r="C23" s="126"/>
      <c r="D23" s="125"/>
      <c r="E23" s="126"/>
      <c r="F23" s="126"/>
      <c r="G23" s="126"/>
      <c r="H23" s="126"/>
      <c r="I23" s="126"/>
      <c r="K23" s="124"/>
      <c r="L23" s="125"/>
      <c r="M23" s="126"/>
      <c r="N23" s="125"/>
      <c r="O23" s="126"/>
      <c r="P23" s="126"/>
      <c r="Q23" s="126"/>
      <c r="R23" s="126"/>
      <c r="S23" s="126"/>
    </row>
    <row r="24" spans="1:19" ht="11.25">
      <c r="A24" s="44" t="s">
        <v>48</v>
      </c>
      <c r="B24" s="5"/>
      <c r="C24" s="5"/>
      <c r="D24" s="5"/>
      <c r="E24" s="5"/>
      <c r="F24" s="5"/>
      <c r="G24" s="5"/>
      <c r="H24" s="5"/>
      <c r="I24" s="5"/>
      <c r="K24" s="4"/>
      <c r="L24" s="5"/>
      <c r="M24" s="5"/>
      <c r="N24" s="5"/>
      <c r="O24" s="5"/>
      <c r="P24" s="5"/>
      <c r="Q24" s="5"/>
      <c r="R24" s="5"/>
      <c r="S24" s="5"/>
    </row>
    <row r="25" spans="1:19" ht="19.5" customHeight="1">
      <c r="A25" s="33" t="s">
        <v>49</v>
      </c>
      <c r="B25" s="5"/>
      <c r="C25" s="5"/>
      <c r="D25" s="5"/>
      <c r="E25" s="5"/>
      <c r="F25" s="5"/>
      <c r="G25" s="5"/>
      <c r="H25" s="5"/>
      <c r="I25" s="5"/>
      <c r="K25" s="4"/>
      <c r="L25" s="5"/>
      <c r="M25" s="5"/>
      <c r="N25" s="5"/>
      <c r="O25" s="5"/>
      <c r="P25" s="5"/>
      <c r="Q25" s="5"/>
      <c r="R25" s="5"/>
      <c r="S25" s="5"/>
    </row>
  </sheetData>
  <mergeCells count="8">
    <mergeCell ref="P6:Q6"/>
    <mergeCell ref="D6:E6"/>
    <mergeCell ref="F6:G6"/>
    <mergeCell ref="A6:A7"/>
    <mergeCell ref="B6:C6"/>
    <mergeCell ref="K6:K7"/>
    <mergeCell ref="L6:M6"/>
    <mergeCell ref="N6:O6"/>
  </mergeCells>
  <phoneticPr fontId="1"/>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754B-F2ED-4403-90A8-75E9135B8772}">
  <sheetPr>
    <pageSetUpPr fitToPage="1"/>
  </sheetPr>
  <dimension ref="A1:V24"/>
  <sheetViews>
    <sheetView showGridLines="0" view="pageBreakPreview" zoomScale="70" zoomScaleNormal="85" zoomScaleSheetLayoutView="70" workbookViewId="0">
      <selection activeCell="V8" sqref="V8"/>
    </sheetView>
  </sheetViews>
  <sheetFormatPr defaultRowHeight="18.75" outlineLevelRow="1"/>
  <cols>
    <col min="1" max="1" width="16.25" style="2" customWidth="1"/>
    <col min="11" max="11" width="16.25" style="2" customWidth="1"/>
    <col min="20" max="20" width="15.125" bestFit="1" customWidth="1"/>
  </cols>
  <sheetData>
    <row r="1" spans="1:22" s="57" customFormat="1">
      <c r="A1" s="63" t="s">
        <v>153</v>
      </c>
      <c r="B1" s="59"/>
      <c r="C1" s="59"/>
      <c r="D1" s="59"/>
      <c r="E1" s="59"/>
      <c r="F1" s="59"/>
      <c r="G1" s="59"/>
      <c r="H1" s="59"/>
      <c r="I1" s="59"/>
      <c r="J1" s="59"/>
      <c r="K1" s="58"/>
      <c r="L1" s="59"/>
      <c r="M1" s="59"/>
      <c r="N1" s="59"/>
      <c r="O1" s="59"/>
      <c r="P1" s="59"/>
      <c r="Q1" s="59"/>
      <c r="R1" s="59"/>
      <c r="S1" s="59"/>
      <c r="T1" s="56"/>
    </row>
    <row r="2" spans="1:22" s="43" customFormat="1" ht="6.75" customHeight="1" outlineLevel="1">
      <c r="A2" s="41" t="s">
        <v>78</v>
      </c>
      <c r="B2" s="41"/>
      <c r="C2" s="41" t="s">
        <v>76</v>
      </c>
      <c r="D2" s="41"/>
      <c r="E2" s="41" t="s">
        <v>77</v>
      </c>
      <c r="F2" s="41"/>
      <c r="G2" s="41"/>
      <c r="H2" s="41"/>
      <c r="I2" s="41"/>
      <c r="J2" s="41"/>
      <c r="K2" s="41"/>
      <c r="L2" s="41"/>
      <c r="M2" s="41" t="s">
        <v>76</v>
      </c>
      <c r="N2" s="41"/>
      <c r="O2" s="41" t="s">
        <v>77</v>
      </c>
      <c r="P2" s="41"/>
      <c r="Q2" s="41"/>
      <c r="R2" s="41"/>
      <c r="S2" s="41"/>
      <c r="T2" s="42"/>
    </row>
    <row r="3" spans="1:22" s="43" customFormat="1" outlineLevel="1">
      <c r="A3" s="101" t="s">
        <v>80</v>
      </c>
      <c r="B3" s="101"/>
      <c r="C3" s="102"/>
      <c r="D3" s="102"/>
      <c r="E3" s="102"/>
      <c r="F3" s="102"/>
      <c r="G3" s="102"/>
      <c r="H3" s="102"/>
      <c r="I3" s="102"/>
      <c r="J3" s="41"/>
      <c r="K3" s="101" t="s">
        <v>81</v>
      </c>
      <c r="L3" s="102"/>
      <c r="M3" s="102"/>
      <c r="N3" s="102"/>
      <c r="O3" s="102"/>
      <c r="P3" s="102"/>
      <c r="Q3" s="102"/>
      <c r="R3" s="102"/>
      <c r="S3" s="102"/>
      <c r="T3" s="42"/>
    </row>
    <row r="4" spans="1:22" ht="25.5">
      <c r="A4" s="205" t="s">
        <v>24</v>
      </c>
      <c r="B4" s="203" t="s">
        <v>13</v>
      </c>
      <c r="C4" s="204"/>
      <c r="D4" s="203" t="s">
        <v>15</v>
      </c>
      <c r="E4" s="204"/>
      <c r="F4" s="203" t="s">
        <v>25</v>
      </c>
      <c r="G4" s="204"/>
      <c r="H4" s="13" t="s">
        <v>26</v>
      </c>
      <c r="I4" s="14" t="s">
        <v>161</v>
      </c>
      <c r="J4" s="34"/>
      <c r="K4" s="205" t="s">
        <v>24</v>
      </c>
      <c r="L4" s="201" t="s">
        <v>74</v>
      </c>
      <c r="M4" s="202"/>
      <c r="N4" s="201" t="s">
        <v>75</v>
      </c>
      <c r="O4" s="202"/>
      <c r="P4" s="203" t="s">
        <v>25</v>
      </c>
      <c r="Q4" s="204"/>
      <c r="R4" s="13" t="s">
        <v>26</v>
      </c>
      <c r="S4" s="14" t="s">
        <v>161</v>
      </c>
      <c r="T4" s="1"/>
    </row>
    <row r="5" spans="1:22">
      <c r="A5" s="206"/>
      <c r="B5" s="14" t="s">
        <v>28</v>
      </c>
      <c r="C5" s="14" t="s">
        <v>29</v>
      </c>
      <c r="D5" s="14" t="s">
        <v>28</v>
      </c>
      <c r="E5" s="14" t="s">
        <v>29</v>
      </c>
      <c r="F5" s="14" t="s">
        <v>30</v>
      </c>
      <c r="G5" s="14" t="s">
        <v>31</v>
      </c>
      <c r="H5" s="13" t="s">
        <v>30</v>
      </c>
      <c r="I5" s="14" t="s">
        <v>32</v>
      </c>
      <c r="J5" s="34"/>
      <c r="K5" s="206"/>
      <c r="L5" s="14" t="s">
        <v>28</v>
      </c>
      <c r="M5" s="14" t="s">
        <v>29</v>
      </c>
      <c r="N5" s="14" t="s">
        <v>28</v>
      </c>
      <c r="O5" s="14" t="s">
        <v>29</v>
      </c>
      <c r="P5" s="14" t="s">
        <v>30</v>
      </c>
      <c r="Q5" s="14" t="s">
        <v>31</v>
      </c>
      <c r="R5" s="13" t="s">
        <v>30</v>
      </c>
      <c r="S5" s="14" t="s">
        <v>32</v>
      </c>
      <c r="T5" s="1"/>
    </row>
    <row r="6" spans="1:22">
      <c r="A6" s="37" t="s">
        <v>33</v>
      </c>
      <c r="B6" s="15">
        <v>59.6</v>
      </c>
      <c r="C6" s="16" t="s">
        <v>34</v>
      </c>
      <c r="D6" s="15">
        <v>57.9</v>
      </c>
      <c r="E6" s="16" t="s">
        <v>34</v>
      </c>
      <c r="F6" s="243" t="s">
        <v>162</v>
      </c>
      <c r="G6" s="16" t="s">
        <v>34</v>
      </c>
      <c r="H6" s="18" t="s">
        <v>34</v>
      </c>
      <c r="I6" s="16" t="s">
        <v>34</v>
      </c>
      <c r="J6" s="34"/>
      <c r="K6" s="37" t="s">
        <v>33</v>
      </c>
      <c r="L6" s="15">
        <v>56.7</v>
      </c>
      <c r="M6" s="16" t="s">
        <v>34</v>
      </c>
      <c r="N6" s="15">
        <v>58.1</v>
      </c>
      <c r="O6" s="16" t="s">
        <v>34</v>
      </c>
      <c r="P6" s="17">
        <v>-1.4</v>
      </c>
      <c r="Q6" s="16" t="s">
        <v>34</v>
      </c>
      <c r="R6" s="18" t="s">
        <v>34</v>
      </c>
      <c r="S6" s="16" t="s">
        <v>34</v>
      </c>
      <c r="T6" s="1"/>
    </row>
    <row r="7" spans="1:22">
      <c r="A7" s="39" t="s">
        <v>35</v>
      </c>
      <c r="B7" s="19">
        <v>2.85</v>
      </c>
      <c r="C7" s="20" t="s">
        <v>34</v>
      </c>
      <c r="D7" s="19">
        <v>2.83</v>
      </c>
      <c r="E7" s="20" t="s">
        <v>34</v>
      </c>
      <c r="F7" s="193">
        <v>-0.02</v>
      </c>
      <c r="G7" s="20" t="s">
        <v>34</v>
      </c>
      <c r="H7" s="21" t="s">
        <v>34</v>
      </c>
      <c r="I7" s="20" t="s">
        <v>34</v>
      </c>
      <c r="J7" s="34"/>
      <c r="K7" s="39" t="s">
        <v>35</v>
      </c>
      <c r="L7" s="19">
        <v>3.04</v>
      </c>
      <c r="M7" s="20" t="s">
        <v>34</v>
      </c>
      <c r="N7" s="19">
        <v>2.98</v>
      </c>
      <c r="O7" s="20" t="s">
        <v>34</v>
      </c>
      <c r="P7" s="193">
        <v>-0.06</v>
      </c>
      <c r="Q7" s="20" t="s">
        <v>34</v>
      </c>
      <c r="R7" s="21" t="s">
        <v>34</v>
      </c>
      <c r="S7" s="20" t="s">
        <v>34</v>
      </c>
      <c r="T7" s="1"/>
    </row>
    <row r="8" spans="1:22">
      <c r="A8" s="37" t="s">
        <v>36</v>
      </c>
      <c r="B8" s="45">
        <v>235808</v>
      </c>
      <c r="C8" s="15">
        <f>+B8/$B$8*100</f>
        <v>100</v>
      </c>
      <c r="D8" s="45">
        <v>231212</v>
      </c>
      <c r="E8" s="15">
        <f>+D8/$D$8*100</f>
        <v>100</v>
      </c>
      <c r="F8" s="15">
        <f>+(D8-B8)/B8*100</f>
        <v>-1.9490432894558283</v>
      </c>
      <c r="G8" s="18" t="s">
        <v>34</v>
      </c>
      <c r="H8" s="46" t="s">
        <v>34</v>
      </c>
      <c r="I8" s="15" t="s">
        <v>34</v>
      </c>
      <c r="J8" s="1"/>
      <c r="K8" s="37" t="s">
        <v>36</v>
      </c>
      <c r="L8" s="45">
        <v>286684</v>
      </c>
      <c r="M8" s="15">
        <v>100</v>
      </c>
      <c r="N8" s="45">
        <v>279066</v>
      </c>
      <c r="O8" s="15">
        <v>100</v>
      </c>
      <c r="P8" s="15">
        <v>-2.7</v>
      </c>
      <c r="Q8" s="16" t="s">
        <v>34</v>
      </c>
      <c r="R8" s="46">
        <v>-5.6</v>
      </c>
      <c r="S8" s="15">
        <v>3.1</v>
      </c>
      <c r="T8" s="1"/>
      <c r="V8" s="1"/>
    </row>
    <row r="9" spans="1:22">
      <c r="A9" s="47" t="s">
        <v>37</v>
      </c>
      <c r="B9" s="48">
        <f>69662-10568</f>
        <v>59094</v>
      </c>
      <c r="C9" s="49">
        <f t="shared" ref="C9:C20" si="0">+B9/$B$8*100</f>
        <v>25.060218482833491</v>
      </c>
      <c r="D9" s="48">
        <f>66553-10524</f>
        <v>56029</v>
      </c>
      <c r="E9" s="49">
        <f t="shared" ref="E9:E20" si="1">+D9/$D$8*100</f>
        <v>24.232738785184161</v>
      </c>
      <c r="F9" s="49">
        <f t="shared" ref="F9:F20" si="2">+(D9-B9)/B9*100</f>
        <v>-5.186651775137916</v>
      </c>
      <c r="G9" s="50">
        <f>+E9-C9</f>
        <v>-0.8274796976493306</v>
      </c>
      <c r="H9" s="50" t="s">
        <v>34</v>
      </c>
      <c r="I9" s="49" t="s">
        <v>34</v>
      </c>
      <c r="J9" s="1"/>
      <c r="K9" s="47" t="s">
        <v>37</v>
      </c>
      <c r="L9" s="48">
        <v>61006</v>
      </c>
      <c r="M9" s="49">
        <v>21.3</v>
      </c>
      <c r="N9" s="48">
        <v>62932</v>
      </c>
      <c r="O9" s="49">
        <v>22.6</v>
      </c>
      <c r="P9" s="49">
        <v>3.2</v>
      </c>
      <c r="Q9" s="49">
        <v>1.3</v>
      </c>
      <c r="R9" s="50">
        <v>-5.0999999999999996</v>
      </c>
      <c r="S9" s="49">
        <v>8.8000000000000007</v>
      </c>
      <c r="T9" s="1"/>
    </row>
    <row r="10" spans="1:22">
      <c r="A10" s="47" t="s">
        <v>38</v>
      </c>
      <c r="B10" s="48">
        <v>10568</v>
      </c>
      <c r="C10" s="49">
        <f t="shared" si="0"/>
        <v>4.481612159044646</v>
      </c>
      <c r="D10" s="48">
        <v>10524</v>
      </c>
      <c r="E10" s="49">
        <f t="shared" si="1"/>
        <v>4.5516668685016342</v>
      </c>
      <c r="F10" s="49">
        <f t="shared" si="2"/>
        <v>-0.41635124905374721</v>
      </c>
      <c r="G10" s="50">
        <f t="shared" ref="G10:G20" si="3">+E10-C10</f>
        <v>7.0054709456988107E-2</v>
      </c>
      <c r="H10" s="50" t="s">
        <v>34</v>
      </c>
      <c r="I10" s="49" t="s">
        <v>34</v>
      </c>
      <c r="J10" s="1"/>
      <c r="K10" s="47" t="s">
        <v>38</v>
      </c>
      <c r="L10" s="48">
        <v>13311</v>
      </c>
      <c r="M10" s="49">
        <v>4.5999999999999996</v>
      </c>
      <c r="N10" s="48">
        <v>13714</v>
      </c>
      <c r="O10" s="49">
        <v>4.9000000000000004</v>
      </c>
      <c r="P10" s="49">
        <v>3</v>
      </c>
      <c r="Q10" s="49">
        <v>0.3</v>
      </c>
      <c r="R10" s="50">
        <v>-3.4</v>
      </c>
      <c r="S10" s="49">
        <v>6.6</v>
      </c>
      <c r="T10" s="1"/>
    </row>
    <row r="11" spans="1:22">
      <c r="A11" s="47" t="s">
        <v>39</v>
      </c>
      <c r="B11" s="48">
        <v>11839</v>
      </c>
      <c r="C11" s="49">
        <f t="shared" si="0"/>
        <v>5.0206099877866741</v>
      </c>
      <c r="D11" s="48">
        <v>8773</v>
      </c>
      <c r="E11" s="49">
        <f t="shared" si="1"/>
        <v>3.7943532342611976</v>
      </c>
      <c r="F11" s="49">
        <f t="shared" si="2"/>
        <v>-25.897457555536786</v>
      </c>
      <c r="G11" s="50">
        <f t="shared" si="3"/>
        <v>-1.2262567535254765</v>
      </c>
      <c r="H11" s="50" t="s">
        <v>34</v>
      </c>
      <c r="I11" s="49" t="s">
        <v>34</v>
      </c>
      <c r="J11" s="1"/>
      <c r="K11" s="47" t="s">
        <v>39</v>
      </c>
      <c r="L11" s="48">
        <v>18576</v>
      </c>
      <c r="M11" s="49">
        <v>6.5</v>
      </c>
      <c r="N11" s="48">
        <v>19702</v>
      </c>
      <c r="O11" s="49">
        <v>7.1</v>
      </c>
      <c r="P11" s="49">
        <v>6.1</v>
      </c>
      <c r="Q11" s="49">
        <v>0.6</v>
      </c>
      <c r="R11" s="50">
        <v>2.5</v>
      </c>
      <c r="S11" s="49">
        <v>3.5</v>
      </c>
      <c r="T11" s="1"/>
    </row>
    <row r="12" spans="1:22">
      <c r="A12" s="47" t="s">
        <v>40</v>
      </c>
      <c r="B12" s="48">
        <v>18841</v>
      </c>
      <c r="C12" s="49">
        <f t="shared" si="0"/>
        <v>7.9899748948296923</v>
      </c>
      <c r="D12" s="48">
        <v>18537</v>
      </c>
      <c r="E12" s="49">
        <f t="shared" si="1"/>
        <v>8.0173174402712668</v>
      </c>
      <c r="F12" s="49">
        <f t="shared" si="2"/>
        <v>-1.613502468021867</v>
      </c>
      <c r="G12" s="50">
        <f t="shared" si="3"/>
        <v>2.7342545441574551E-2</v>
      </c>
      <c r="H12" s="50" t="s">
        <v>34</v>
      </c>
      <c r="I12" s="49" t="s">
        <v>34</v>
      </c>
      <c r="J12" s="1"/>
      <c r="K12" s="47" t="s">
        <v>40</v>
      </c>
      <c r="L12" s="48">
        <v>20735</v>
      </c>
      <c r="M12" s="49">
        <v>7.2</v>
      </c>
      <c r="N12" s="48">
        <v>20378</v>
      </c>
      <c r="O12" s="49">
        <v>7.3</v>
      </c>
      <c r="P12" s="49">
        <v>-1.7</v>
      </c>
      <c r="Q12" s="49">
        <v>0.1</v>
      </c>
      <c r="R12" s="50">
        <v>1.4</v>
      </c>
      <c r="S12" s="49">
        <v>-3.1</v>
      </c>
      <c r="T12" s="1"/>
    </row>
    <row r="13" spans="1:22">
      <c r="A13" s="47" t="s">
        <v>41</v>
      </c>
      <c r="B13" s="48">
        <v>10138</v>
      </c>
      <c r="C13" s="49">
        <f t="shared" si="0"/>
        <v>4.2992604152530873</v>
      </c>
      <c r="D13" s="48">
        <v>7600</v>
      </c>
      <c r="E13" s="49">
        <f t="shared" si="1"/>
        <v>3.2870266249156623</v>
      </c>
      <c r="F13" s="49">
        <f t="shared" si="2"/>
        <v>-25.03452357466956</v>
      </c>
      <c r="G13" s="50">
        <f t="shared" si="3"/>
        <v>-1.012233790337425</v>
      </c>
      <c r="H13" s="50" t="s">
        <v>34</v>
      </c>
      <c r="I13" s="49" t="s">
        <v>34</v>
      </c>
      <c r="J13" s="1"/>
      <c r="K13" s="47" t="s">
        <v>41</v>
      </c>
      <c r="L13" s="48">
        <v>10481</v>
      </c>
      <c r="M13" s="49">
        <v>3.7</v>
      </c>
      <c r="N13" s="48">
        <v>9915</v>
      </c>
      <c r="O13" s="49">
        <v>3.6</v>
      </c>
      <c r="P13" s="49">
        <v>-5.4</v>
      </c>
      <c r="Q13" s="49">
        <v>-0.1</v>
      </c>
      <c r="R13" s="50">
        <v>-9</v>
      </c>
      <c r="S13" s="49">
        <v>3.9</v>
      </c>
      <c r="T13" s="1"/>
    </row>
    <row r="14" spans="1:22">
      <c r="A14" s="47" t="s">
        <v>42</v>
      </c>
      <c r="B14" s="48">
        <v>12370</v>
      </c>
      <c r="C14" s="49">
        <f t="shared" si="0"/>
        <v>5.2457931876781112</v>
      </c>
      <c r="D14" s="48">
        <v>10280</v>
      </c>
      <c r="E14" s="49">
        <f t="shared" si="1"/>
        <v>4.446136013701711</v>
      </c>
      <c r="F14" s="49">
        <f t="shared" si="2"/>
        <v>-16.895715440582055</v>
      </c>
      <c r="G14" s="50">
        <f t="shared" si="3"/>
        <v>-0.79965717397640024</v>
      </c>
      <c r="H14" s="50" t="s">
        <v>34</v>
      </c>
      <c r="I14" s="49" t="s">
        <v>34</v>
      </c>
      <c r="J14" s="1"/>
      <c r="K14" s="47" t="s">
        <v>42</v>
      </c>
      <c r="L14" s="48">
        <v>13478</v>
      </c>
      <c r="M14" s="49">
        <v>4.7</v>
      </c>
      <c r="N14" s="48">
        <v>11119</v>
      </c>
      <c r="O14" s="49">
        <v>4</v>
      </c>
      <c r="P14" s="49">
        <v>-17.5</v>
      </c>
      <c r="Q14" s="49">
        <v>-0.7</v>
      </c>
      <c r="R14" s="50">
        <v>-20.6</v>
      </c>
      <c r="S14" s="49">
        <v>3.9</v>
      </c>
      <c r="T14" s="1"/>
    </row>
    <row r="15" spans="1:22">
      <c r="A15" s="47" t="s">
        <v>43</v>
      </c>
      <c r="B15" s="48">
        <v>10911</v>
      </c>
      <c r="C15" s="49">
        <f t="shared" si="0"/>
        <v>4.6270694802551224</v>
      </c>
      <c r="D15" s="48">
        <v>12191</v>
      </c>
      <c r="E15" s="49">
        <f t="shared" si="1"/>
        <v>5.2726502084666889</v>
      </c>
      <c r="F15" s="49">
        <f t="shared" si="2"/>
        <v>11.731280359270462</v>
      </c>
      <c r="G15" s="50">
        <f t="shared" si="3"/>
        <v>0.64558072821156642</v>
      </c>
      <c r="H15" s="50" t="s">
        <v>34</v>
      </c>
      <c r="I15" s="49" t="s">
        <v>34</v>
      </c>
      <c r="J15" s="1"/>
      <c r="K15" s="47" t="s">
        <v>43</v>
      </c>
      <c r="L15" s="48">
        <v>12926</v>
      </c>
      <c r="M15" s="49">
        <v>4.5</v>
      </c>
      <c r="N15" s="48">
        <v>14188</v>
      </c>
      <c r="O15" s="49">
        <v>5.0999999999999996</v>
      </c>
      <c r="P15" s="49">
        <v>9.8000000000000007</v>
      </c>
      <c r="Q15" s="49">
        <v>0.6</v>
      </c>
      <c r="R15" s="50">
        <v>4.4000000000000004</v>
      </c>
      <c r="S15" s="49">
        <v>5.2</v>
      </c>
      <c r="T15" s="1"/>
    </row>
    <row r="16" spans="1:22">
      <c r="A16" s="47" t="s">
        <v>44</v>
      </c>
      <c r="B16" s="48">
        <v>30722</v>
      </c>
      <c r="C16" s="49">
        <f t="shared" si="0"/>
        <v>13.02839598317275</v>
      </c>
      <c r="D16" s="48">
        <v>33774</v>
      </c>
      <c r="E16" s="49">
        <f t="shared" si="1"/>
        <v>14.607373319723891</v>
      </c>
      <c r="F16" s="49">
        <f t="shared" si="2"/>
        <v>9.9342490723260202</v>
      </c>
      <c r="G16" s="50">
        <f t="shared" si="3"/>
        <v>1.5789773365511408</v>
      </c>
      <c r="H16" s="50" t="s">
        <v>34</v>
      </c>
      <c r="I16" s="49" t="s">
        <v>34</v>
      </c>
      <c r="J16" s="1"/>
      <c r="K16" s="47" t="s">
        <v>44</v>
      </c>
      <c r="L16" s="48">
        <v>43473</v>
      </c>
      <c r="M16" s="49">
        <v>15.2</v>
      </c>
      <c r="N16" s="48">
        <v>40558</v>
      </c>
      <c r="O16" s="49">
        <v>14.5</v>
      </c>
      <c r="P16" s="49">
        <v>-6.7</v>
      </c>
      <c r="Q16" s="49">
        <v>-0.7</v>
      </c>
      <c r="R16" s="50">
        <v>-3.7</v>
      </c>
      <c r="S16" s="49">
        <v>-3.1</v>
      </c>
      <c r="T16" s="1"/>
    </row>
    <row r="17" spans="1:20">
      <c r="A17" s="47" t="s">
        <v>45</v>
      </c>
      <c r="B17" s="48">
        <v>7846</v>
      </c>
      <c r="C17" s="49">
        <f t="shared" si="0"/>
        <v>3.3272832134617993</v>
      </c>
      <c r="D17" s="48">
        <v>7359</v>
      </c>
      <c r="E17" s="49">
        <f t="shared" si="1"/>
        <v>3.1827932806255732</v>
      </c>
      <c r="F17" s="49">
        <f t="shared" si="2"/>
        <v>-6.2069844506755034</v>
      </c>
      <c r="G17" s="50">
        <f t="shared" si="3"/>
        <v>-0.14448993283622613</v>
      </c>
      <c r="H17" s="50" t="s">
        <v>34</v>
      </c>
      <c r="I17" s="49" t="s">
        <v>34</v>
      </c>
      <c r="J17" s="1"/>
      <c r="K17" s="47" t="s">
        <v>45</v>
      </c>
      <c r="L17" s="48">
        <v>11660</v>
      </c>
      <c r="M17" s="49">
        <v>4.0999999999999996</v>
      </c>
      <c r="N17" s="48">
        <v>11232</v>
      </c>
      <c r="O17" s="49">
        <v>4</v>
      </c>
      <c r="P17" s="49">
        <v>-3.7</v>
      </c>
      <c r="Q17" s="49">
        <v>-0.1</v>
      </c>
      <c r="R17" s="50">
        <v>0.4</v>
      </c>
      <c r="S17" s="49">
        <v>-4.0999999999999996</v>
      </c>
      <c r="T17" s="1"/>
    </row>
    <row r="18" spans="1:20">
      <c r="A18" s="47" t="s">
        <v>46</v>
      </c>
      <c r="B18" s="48">
        <v>23786</v>
      </c>
      <c r="C18" s="49">
        <f t="shared" si="0"/>
        <v>10.087019948432623</v>
      </c>
      <c r="D18" s="48">
        <v>24564</v>
      </c>
      <c r="E18" s="49">
        <f t="shared" si="1"/>
        <v>10.624016054530042</v>
      </c>
      <c r="F18" s="49">
        <f t="shared" si="2"/>
        <v>3.2708315816026232</v>
      </c>
      <c r="G18" s="50">
        <f t="shared" si="3"/>
        <v>0.5369961060974191</v>
      </c>
      <c r="H18" s="50" t="s">
        <v>34</v>
      </c>
      <c r="I18" s="49" t="s">
        <v>34</v>
      </c>
      <c r="J18" s="1"/>
      <c r="K18" s="47" t="s">
        <v>46</v>
      </c>
      <c r="L18" s="48">
        <v>28701</v>
      </c>
      <c r="M18" s="49">
        <v>10</v>
      </c>
      <c r="N18" s="48">
        <v>27284</v>
      </c>
      <c r="O18" s="49">
        <v>9.8000000000000007</v>
      </c>
      <c r="P18" s="49">
        <v>-4.9000000000000004</v>
      </c>
      <c r="Q18" s="49">
        <v>-0.2</v>
      </c>
      <c r="R18" s="50">
        <v>-10.5</v>
      </c>
      <c r="S18" s="49">
        <v>6.3</v>
      </c>
      <c r="T18" s="1"/>
    </row>
    <row r="19" spans="1:20" ht="25.5">
      <c r="A19" s="51" t="s">
        <v>79</v>
      </c>
      <c r="B19" s="48">
        <f>39693-7614</f>
        <v>32079</v>
      </c>
      <c r="C19" s="49">
        <f t="shared" si="0"/>
        <v>13.603864160673091</v>
      </c>
      <c r="D19" s="48">
        <f>41582-8614</f>
        <v>32968</v>
      </c>
      <c r="E19" s="49">
        <f t="shared" si="1"/>
        <v>14.258775496081519</v>
      </c>
      <c r="F19" s="49">
        <f t="shared" si="2"/>
        <v>2.7712833941207644</v>
      </c>
      <c r="G19" s="50">
        <f t="shared" si="3"/>
        <v>0.65491133540842839</v>
      </c>
      <c r="H19" s="50" t="s">
        <v>34</v>
      </c>
      <c r="I19" s="49" t="s">
        <v>34</v>
      </c>
      <c r="J19" s="1"/>
      <c r="K19" s="51" t="s">
        <v>79</v>
      </c>
      <c r="L19" s="48">
        <v>39836</v>
      </c>
      <c r="M19" s="49">
        <v>13.9</v>
      </c>
      <c r="N19" s="48">
        <v>37806</v>
      </c>
      <c r="O19" s="49">
        <v>13.5</v>
      </c>
      <c r="P19" s="49">
        <v>-5.0999999999999996</v>
      </c>
      <c r="Q19" s="49">
        <v>-0.4</v>
      </c>
      <c r="R19" s="50">
        <v>-8</v>
      </c>
      <c r="S19" s="49">
        <v>3.1</v>
      </c>
      <c r="T19" s="1"/>
    </row>
    <row r="20" spans="1:20">
      <c r="A20" s="39" t="s">
        <v>47</v>
      </c>
      <c r="B20" s="52">
        <v>7614</v>
      </c>
      <c r="C20" s="53">
        <f t="shared" si="0"/>
        <v>3.2288980865789116</v>
      </c>
      <c r="D20" s="52">
        <v>8614</v>
      </c>
      <c r="E20" s="53">
        <f t="shared" si="1"/>
        <v>3.7255851772399358</v>
      </c>
      <c r="F20" s="53">
        <f t="shared" si="2"/>
        <v>13.133701076963488</v>
      </c>
      <c r="G20" s="54">
        <f t="shared" si="3"/>
        <v>0.49668709066102412</v>
      </c>
      <c r="H20" s="54" t="s">
        <v>34</v>
      </c>
      <c r="I20" s="53" t="s">
        <v>34</v>
      </c>
      <c r="J20" s="1"/>
      <c r="K20" s="39" t="s">
        <v>47</v>
      </c>
      <c r="L20" s="52">
        <v>12501</v>
      </c>
      <c r="M20" s="53">
        <v>4.4000000000000004</v>
      </c>
      <c r="N20" s="52">
        <v>10239</v>
      </c>
      <c r="O20" s="53">
        <v>3.7</v>
      </c>
      <c r="P20" s="53">
        <v>-18.100000000000001</v>
      </c>
      <c r="Q20" s="53">
        <v>-0.7</v>
      </c>
      <c r="R20" s="54">
        <v>-20.6</v>
      </c>
      <c r="S20" s="53">
        <v>3.1</v>
      </c>
      <c r="T20" s="1"/>
    </row>
    <row r="21" spans="1:20" s="36" customFormat="1" ht="12.75">
      <c r="A21" s="132" t="s">
        <v>123</v>
      </c>
      <c r="B21" s="125"/>
      <c r="C21" s="126"/>
      <c r="D21" s="125"/>
      <c r="E21" s="126"/>
      <c r="F21" s="126"/>
      <c r="G21" s="126"/>
      <c r="H21" s="126"/>
      <c r="I21" s="126"/>
      <c r="K21" s="124"/>
      <c r="L21" s="125"/>
      <c r="M21" s="126"/>
      <c r="N21" s="125"/>
      <c r="O21" s="126"/>
      <c r="P21" s="126"/>
      <c r="Q21" s="126"/>
      <c r="R21" s="126"/>
      <c r="S21" s="126"/>
    </row>
    <row r="22" spans="1:20">
      <c r="A22" s="44" t="s">
        <v>48</v>
      </c>
      <c r="B22" s="34"/>
      <c r="C22" s="34"/>
      <c r="D22" s="34"/>
      <c r="E22" s="34"/>
      <c r="F22" s="34"/>
      <c r="G22" s="34"/>
      <c r="H22" s="34"/>
      <c r="I22" s="34"/>
      <c r="J22" s="34"/>
      <c r="K22" s="44"/>
      <c r="L22" s="34"/>
      <c r="M22" s="34"/>
      <c r="N22" s="34"/>
      <c r="O22" s="34"/>
      <c r="P22" s="34"/>
      <c r="Q22" s="34"/>
      <c r="R22" s="34"/>
      <c r="S22" s="34"/>
      <c r="T22" s="1"/>
    </row>
    <row r="23" spans="1:20">
      <c r="A23" s="33" t="s">
        <v>49</v>
      </c>
      <c r="B23" s="34"/>
      <c r="C23" s="34"/>
      <c r="D23" s="34"/>
      <c r="E23" s="34"/>
      <c r="F23" s="34"/>
      <c r="G23" s="34"/>
      <c r="H23" s="34"/>
      <c r="I23" s="34"/>
      <c r="J23" s="34"/>
      <c r="K23" s="33"/>
      <c r="L23" s="34"/>
      <c r="M23" s="34"/>
      <c r="N23" s="34"/>
      <c r="O23" s="34"/>
      <c r="P23" s="34"/>
      <c r="Q23" s="34"/>
      <c r="R23" s="34"/>
      <c r="S23" s="34"/>
      <c r="T23" s="1"/>
    </row>
    <row r="24" spans="1:20">
      <c r="A24" s="1"/>
      <c r="B24" s="1"/>
      <c r="C24" s="1"/>
      <c r="D24" s="1"/>
      <c r="E24" s="1"/>
      <c r="F24" s="1"/>
      <c r="G24" s="1"/>
      <c r="H24" s="1"/>
      <c r="I24" s="1"/>
      <c r="J24" s="1"/>
      <c r="K24" s="1"/>
      <c r="L24" s="1"/>
      <c r="M24" s="1"/>
      <c r="N24" s="1"/>
      <c r="O24" s="1"/>
      <c r="P24" s="1"/>
      <c r="Q24" s="1"/>
      <c r="R24" s="1"/>
      <c r="S24" s="1"/>
      <c r="T24" s="1"/>
    </row>
  </sheetData>
  <mergeCells count="8">
    <mergeCell ref="L4:M4"/>
    <mergeCell ref="N4:O4"/>
    <mergeCell ref="P4:Q4"/>
    <mergeCell ref="A4:A5"/>
    <mergeCell ref="B4:C4"/>
    <mergeCell ref="D4:E4"/>
    <mergeCell ref="F4:G4"/>
    <mergeCell ref="K4:K5"/>
  </mergeCells>
  <phoneticPr fontId="1"/>
  <printOptions horizontalCentered="1"/>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B4FF-B097-4F94-841C-ACB01868CFAF}">
  <sheetPr>
    <pageSetUpPr fitToPage="1"/>
  </sheetPr>
  <dimension ref="A1:H56"/>
  <sheetViews>
    <sheetView showGridLines="0" view="pageBreakPreview" zoomScale="145" zoomScaleNormal="145" zoomScaleSheetLayoutView="145" workbookViewId="0">
      <selection activeCell="J33" sqref="J33"/>
    </sheetView>
  </sheetViews>
  <sheetFormatPr defaultRowHeight="12.75"/>
  <cols>
    <col min="1" max="2" width="3.25" style="96" bestFit="1" customWidth="1"/>
    <col min="3" max="3" width="23.5" style="96" bestFit="1" customWidth="1"/>
    <col min="4" max="4" width="8.75" style="96" bestFit="1" customWidth="1"/>
    <col min="5" max="5" width="9.125" style="96" bestFit="1" customWidth="1"/>
    <col min="6" max="8" width="9.125" style="96" customWidth="1"/>
    <col min="9" max="16384" width="9" style="96"/>
  </cols>
  <sheetData>
    <row r="1" spans="1:8" ht="20.25" customHeight="1">
      <c r="A1" s="133" t="s">
        <v>155</v>
      </c>
      <c r="B1" s="134"/>
      <c r="C1" s="134"/>
      <c r="D1" s="134"/>
      <c r="E1" s="134"/>
      <c r="F1" s="134"/>
      <c r="G1" s="134"/>
    </row>
    <row r="2" spans="1:8">
      <c r="A2" s="111"/>
      <c r="B2" s="111"/>
      <c r="C2" s="117"/>
      <c r="D2" s="207" t="s">
        <v>139</v>
      </c>
      <c r="E2" s="207"/>
      <c r="F2" s="207" t="s">
        <v>105</v>
      </c>
      <c r="G2" s="208"/>
    </row>
    <row r="3" spans="1:8">
      <c r="A3" s="118"/>
      <c r="B3" s="118"/>
      <c r="C3" s="119"/>
      <c r="D3" s="187" t="s">
        <v>72</v>
      </c>
      <c r="E3" s="187" t="s">
        <v>73</v>
      </c>
      <c r="F3" s="187" t="s">
        <v>72</v>
      </c>
      <c r="G3" s="188" t="s">
        <v>73</v>
      </c>
    </row>
    <row r="4" spans="1:8" ht="12.75" customHeight="1">
      <c r="A4" s="123"/>
      <c r="B4" s="122"/>
      <c r="C4" s="97" t="s">
        <v>96</v>
      </c>
      <c r="D4" s="110">
        <v>78146</v>
      </c>
      <c r="E4" s="110">
        <v>68267</v>
      </c>
      <c r="F4" s="108" t="s">
        <v>51</v>
      </c>
      <c r="G4" s="189" t="s">
        <v>51</v>
      </c>
      <c r="H4" s="189"/>
    </row>
    <row r="5" spans="1:8" ht="12.75" customHeight="1">
      <c r="A5" s="209" t="s">
        <v>122</v>
      </c>
      <c r="B5" s="212" t="s">
        <v>82</v>
      </c>
      <c r="C5" s="97" t="s">
        <v>19</v>
      </c>
      <c r="D5" s="110">
        <v>246381</v>
      </c>
      <c r="E5" s="110">
        <v>220624</v>
      </c>
      <c r="F5" s="109">
        <v>100</v>
      </c>
      <c r="G5" s="100">
        <v>100</v>
      </c>
      <c r="H5" s="99"/>
    </row>
    <row r="6" spans="1:8">
      <c r="A6" s="210"/>
      <c r="B6" s="213"/>
      <c r="C6" s="97" t="s">
        <v>109</v>
      </c>
      <c r="D6" s="115">
        <v>47797</v>
      </c>
      <c r="E6" s="110">
        <v>47746</v>
      </c>
      <c r="F6" s="109">
        <v>19.399629029835904</v>
      </c>
      <c r="G6" s="100">
        <v>21.641344550003627</v>
      </c>
      <c r="H6" s="99"/>
    </row>
    <row r="7" spans="1:8">
      <c r="A7" s="210"/>
      <c r="B7" s="213"/>
      <c r="C7" s="97" t="s">
        <v>110</v>
      </c>
      <c r="D7" s="115">
        <v>15460</v>
      </c>
      <c r="E7" s="110">
        <v>9924</v>
      </c>
      <c r="F7" s="109">
        <v>6.2748345042840157</v>
      </c>
      <c r="G7" s="100">
        <v>4.4981506998332002</v>
      </c>
      <c r="H7" s="99"/>
    </row>
    <row r="8" spans="1:8">
      <c r="A8" s="210"/>
      <c r="B8" s="213"/>
      <c r="C8" s="97" t="s">
        <v>111</v>
      </c>
      <c r="D8" s="115">
        <v>26056</v>
      </c>
      <c r="E8" s="110">
        <v>17111</v>
      </c>
      <c r="F8" s="109">
        <v>10.575490804891611</v>
      </c>
      <c r="G8" s="100">
        <v>7.7557292044383201</v>
      </c>
      <c r="H8" s="99"/>
    </row>
    <row r="9" spans="1:8">
      <c r="A9" s="210"/>
      <c r="B9" s="213"/>
      <c r="C9" s="97" t="s">
        <v>112</v>
      </c>
      <c r="D9" s="115">
        <v>15814</v>
      </c>
      <c r="E9" s="110">
        <v>16400</v>
      </c>
      <c r="F9" s="109">
        <v>6.4185144146667152</v>
      </c>
      <c r="G9" s="100">
        <v>7.4334614547827984</v>
      </c>
      <c r="H9" s="99"/>
    </row>
    <row r="10" spans="1:8">
      <c r="A10" s="210"/>
      <c r="B10" s="213"/>
      <c r="C10" s="97" t="s">
        <v>113</v>
      </c>
      <c r="D10" s="115">
        <v>7812</v>
      </c>
      <c r="E10" s="110">
        <v>5785</v>
      </c>
      <c r="F10" s="109">
        <v>3.1706990392928027</v>
      </c>
      <c r="G10" s="100">
        <v>2.6221082021901516</v>
      </c>
      <c r="H10" s="99"/>
    </row>
    <row r="11" spans="1:8">
      <c r="A11" s="210"/>
      <c r="B11" s="213"/>
      <c r="C11" s="97" t="s">
        <v>114</v>
      </c>
      <c r="D11" s="115">
        <v>10257</v>
      </c>
      <c r="E11" s="110">
        <v>9628</v>
      </c>
      <c r="F11" s="109">
        <v>4.1630645220207727</v>
      </c>
      <c r="G11" s="100">
        <v>4.3639857857712672</v>
      </c>
      <c r="H11" s="99"/>
    </row>
    <row r="12" spans="1:8">
      <c r="A12" s="210"/>
      <c r="B12" s="213"/>
      <c r="C12" s="97" t="s">
        <v>115</v>
      </c>
      <c r="D12" s="115">
        <v>10289</v>
      </c>
      <c r="E12" s="110">
        <v>9315</v>
      </c>
      <c r="F12" s="109">
        <v>4.1760525365186441</v>
      </c>
      <c r="G12" s="100">
        <v>4.2221154543476684</v>
      </c>
      <c r="H12" s="99"/>
    </row>
    <row r="13" spans="1:8">
      <c r="A13" s="210"/>
      <c r="B13" s="213"/>
      <c r="C13" s="97" t="s">
        <v>116</v>
      </c>
      <c r="D13" s="115">
        <v>38353</v>
      </c>
      <c r="E13" s="110">
        <v>35792</v>
      </c>
      <c r="F13" s="109">
        <v>15.566541251151673</v>
      </c>
      <c r="G13" s="100">
        <v>16.223076365218652</v>
      </c>
      <c r="H13" s="99"/>
    </row>
    <row r="14" spans="1:8">
      <c r="A14" s="210"/>
      <c r="B14" s="213"/>
      <c r="C14" s="97" t="s">
        <v>117</v>
      </c>
      <c r="D14" s="115">
        <v>9778</v>
      </c>
      <c r="E14" s="110">
        <v>17196</v>
      </c>
      <c r="F14" s="109">
        <v>3.9686501800057639</v>
      </c>
      <c r="G14" s="100">
        <v>7.7942562912466453</v>
      </c>
      <c r="H14" s="99"/>
    </row>
    <row r="15" spans="1:8">
      <c r="A15" s="210"/>
      <c r="B15" s="213"/>
      <c r="C15" s="97" t="s">
        <v>118</v>
      </c>
      <c r="D15" s="115">
        <v>24510</v>
      </c>
      <c r="E15" s="110">
        <v>18059</v>
      </c>
      <c r="F15" s="109">
        <v>9.9480073544632095</v>
      </c>
      <c r="G15" s="100">
        <v>8.1854195373123506</v>
      </c>
      <c r="H15" s="99"/>
    </row>
    <row r="16" spans="1:8">
      <c r="A16" s="210"/>
      <c r="B16" s="213"/>
      <c r="C16" s="97" t="s">
        <v>119</v>
      </c>
      <c r="D16" s="115">
        <v>31193</v>
      </c>
      <c r="E16" s="110">
        <v>27423</v>
      </c>
      <c r="F16" s="109">
        <v>12.660473007252996</v>
      </c>
      <c r="G16" s="100">
        <v>12.429744724055407</v>
      </c>
      <c r="H16" s="99"/>
    </row>
    <row r="17" spans="1:8">
      <c r="A17" s="210"/>
      <c r="B17" s="214"/>
      <c r="C17" s="97" t="s">
        <v>120</v>
      </c>
      <c r="D17" s="115">
        <v>9062</v>
      </c>
      <c r="E17" s="110">
        <v>6245</v>
      </c>
      <c r="F17" s="109">
        <v>3.678043355615896</v>
      </c>
      <c r="G17" s="100">
        <v>2.8306077307999127</v>
      </c>
      <c r="H17" s="99"/>
    </row>
    <row r="18" spans="1:8">
      <c r="A18" s="211"/>
      <c r="B18" s="121"/>
      <c r="C18" s="97" t="s">
        <v>121</v>
      </c>
      <c r="D18" s="115">
        <v>124166</v>
      </c>
      <c r="E18" s="110">
        <v>124018</v>
      </c>
      <c r="F18" s="110" t="s">
        <v>51</v>
      </c>
      <c r="G18" s="189" t="s">
        <v>51</v>
      </c>
      <c r="H18" s="99"/>
    </row>
    <row r="19" spans="1:8">
      <c r="A19" s="111"/>
      <c r="B19" s="111"/>
      <c r="C19" s="112" t="s">
        <v>104</v>
      </c>
      <c r="D19" s="120">
        <v>448693</v>
      </c>
      <c r="E19" s="108">
        <v>412909</v>
      </c>
      <c r="F19" s="113">
        <v>100</v>
      </c>
      <c r="G19" s="114">
        <v>100</v>
      </c>
      <c r="H19" s="99"/>
    </row>
    <row r="20" spans="1:8">
      <c r="C20" s="97" t="s">
        <v>107</v>
      </c>
      <c r="D20" s="110">
        <v>401811</v>
      </c>
      <c r="E20" s="110">
        <v>371338</v>
      </c>
      <c r="F20" s="109">
        <v>89.551430488106604</v>
      </c>
      <c r="G20" s="100">
        <v>89.932164229890802</v>
      </c>
    </row>
    <row r="21" spans="1:8">
      <c r="A21" s="118"/>
      <c r="B21" s="118"/>
      <c r="C21" s="128" t="s">
        <v>108</v>
      </c>
      <c r="D21" s="129">
        <v>46882</v>
      </c>
      <c r="E21" s="129">
        <v>41571</v>
      </c>
      <c r="F21" s="130">
        <v>10.4485695118934</v>
      </c>
      <c r="G21" s="131">
        <v>10.0678357701092</v>
      </c>
    </row>
    <row r="24" spans="1:8">
      <c r="D24" s="189"/>
      <c r="E24" s="189"/>
      <c r="F24" s="100"/>
      <c r="G24" s="100"/>
    </row>
    <row r="25" spans="1:8">
      <c r="D25" s="189"/>
      <c r="E25" s="189"/>
      <c r="F25" s="100"/>
      <c r="G25" s="100"/>
    </row>
    <row r="26" spans="1:8">
      <c r="D26" s="189"/>
      <c r="E26" s="189"/>
      <c r="F26" s="100"/>
      <c r="G26" s="100"/>
    </row>
    <row r="27" spans="1:8">
      <c r="D27" s="189"/>
      <c r="E27" s="189"/>
      <c r="F27" s="189"/>
      <c r="G27" s="189"/>
    </row>
    <row r="28" spans="1:8">
      <c r="D28" s="189"/>
      <c r="E28" s="189"/>
      <c r="F28" s="189"/>
      <c r="G28" s="189"/>
    </row>
    <row r="29" spans="1:8">
      <c r="D29" s="189"/>
      <c r="E29" s="189"/>
      <c r="F29" s="189"/>
      <c r="G29" s="189"/>
    </row>
    <row r="30" spans="1:8">
      <c r="D30" s="189"/>
      <c r="E30" s="189"/>
      <c r="F30" s="189"/>
      <c r="G30" s="189"/>
    </row>
    <row r="31" spans="1:8">
      <c r="D31" s="189"/>
      <c r="E31" s="189"/>
      <c r="F31" s="189"/>
      <c r="G31" s="189"/>
    </row>
    <row r="56" spans="1:8" s="36" customFormat="1">
      <c r="A56" s="127" t="s">
        <v>123</v>
      </c>
      <c r="B56" s="125"/>
      <c r="C56" s="126"/>
      <c r="D56" s="125"/>
      <c r="E56" s="126"/>
      <c r="F56" s="126"/>
      <c r="G56" s="126"/>
      <c r="H56" s="126"/>
    </row>
  </sheetData>
  <mergeCells count="4">
    <mergeCell ref="D2:E2"/>
    <mergeCell ref="F2:G2"/>
    <mergeCell ref="A5:A18"/>
    <mergeCell ref="B5:B1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A0E2-0A15-4A81-AB26-18EB6C0E3F88}">
  <sheetPr>
    <pageSetUpPr fitToPage="1"/>
  </sheetPr>
  <dimension ref="A1:H56"/>
  <sheetViews>
    <sheetView showGridLines="0" view="pageBreakPreview" zoomScale="145" zoomScaleNormal="130" zoomScaleSheetLayoutView="145" workbookViewId="0">
      <selection activeCell="I16" sqref="I16"/>
    </sheetView>
  </sheetViews>
  <sheetFormatPr defaultRowHeight="12.75"/>
  <cols>
    <col min="1" max="2" width="3.25" style="96" bestFit="1" customWidth="1"/>
    <col min="3" max="3" width="23.5" style="96" bestFit="1" customWidth="1"/>
    <col min="4" max="4" width="8.75" style="96" bestFit="1" customWidth="1"/>
    <col min="5" max="5" width="9.125" style="96" bestFit="1" customWidth="1"/>
    <col min="6" max="8" width="9.125" style="96" customWidth="1"/>
    <col min="9" max="16384" width="9" style="96"/>
  </cols>
  <sheetData>
    <row r="1" spans="1:8" ht="20.25" customHeight="1">
      <c r="A1" s="133" t="s">
        <v>156</v>
      </c>
      <c r="B1" s="134"/>
      <c r="C1" s="134"/>
      <c r="D1" s="134"/>
      <c r="E1" s="134"/>
      <c r="F1" s="134"/>
      <c r="G1" s="134"/>
    </row>
    <row r="2" spans="1:8">
      <c r="A2" s="111"/>
      <c r="B2" s="111"/>
      <c r="C2" s="117"/>
      <c r="D2" s="207" t="s">
        <v>139</v>
      </c>
      <c r="E2" s="207"/>
      <c r="F2" s="207" t="s">
        <v>105</v>
      </c>
      <c r="G2" s="208"/>
    </row>
    <row r="3" spans="1:8">
      <c r="A3" s="118"/>
      <c r="B3" s="118"/>
      <c r="C3" s="119"/>
      <c r="D3" s="107" t="s">
        <v>72</v>
      </c>
      <c r="E3" s="107" t="s">
        <v>73</v>
      </c>
      <c r="F3" s="107" t="s">
        <v>72</v>
      </c>
      <c r="G3" s="116" t="s">
        <v>73</v>
      </c>
    </row>
    <row r="4" spans="1:8" ht="12.75" customHeight="1">
      <c r="A4" s="123"/>
      <c r="B4" s="122"/>
      <c r="C4" s="97" t="s">
        <v>96</v>
      </c>
      <c r="D4" s="110">
        <v>92614</v>
      </c>
      <c r="E4" s="110">
        <v>64592</v>
      </c>
      <c r="F4" s="108" t="s">
        <v>106</v>
      </c>
      <c r="G4" s="98" t="s">
        <v>106</v>
      </c>
      <c r="H4" s="98"/>
    </row>
    <row r="5" spans="1:8" ht="12.75" customHeight="1">
      <c r="A5" s="209" t="s">
        <v>122</v>
      </c>
      <c r="B5" s="212" t="s">
        <v>82</v>
      </c>
      <c r="C5" s="97" t="s">
        <v>83</v>
      </c>
      <c r="D5" s="110">
        <v>289503</v>
      </c>
      <c r="E5" s="110">
        <v>223948</v>
      </c>
      <c r="F5" s="109">
        <v>100</v>
      </c>
      <c r="G5" s="100">
        <v>100</v>
      </c>
      <c r="H5" s="99"/>
    </row>
    <row r="6" spans="1:8">
      <c r="A6" s="210"/>
      <c r="B6" s="213"/>
      <c r="C6" s="97" t="s">
        <v>109</v>
      </c>
      <c r="D6" s="115">
        <v>60297</v>
      </c>
      <c r="E6" s="110">
        <v>54266</v>
      </c>
      <c r="F6" s="109">
        <v>20.827763442865876</v>
      </c>
      <c r="G6" s="100">
        <v>24.231518030971475</v>
      </c>
      <c r="H6" s="99"/>
    </row>
    <row r="7" spans="1:8">
      <c r="A7" s="210"/>
      <c r="B7" s="213"/>
      <c r="C7" s="97" t="s">
        <v>110</v>
      </c>
      <c r="D7" s="115">
        <v>15888</v>
      </c>
      <c r="E7" s="110">
        <v>11138</v>
      </c>
      <c r="F7" s="109">
        <v>5.4880260308183333</v>
      </c>
      <c r="G7" s="100">
        <v>4.9734759854966333</v>
      </c>
      <c r="H7" s="99"/>
    </row>
    <row r="8" spans="1:8">
      <c r="A8" s="210"/>
      <c r="B8" s="213"/>
      <c r="C8" s="97" t="s">
        <v>111</v>
      </c>
      <c r="D8" s="115">
        <v>20929</v>
      </c>
      <c r="E8" s="110">
        <v>9019</v>
      </c>
      <c r="F8" s="109">
        <v>7.2292860523034292</v>
      </c>
      <c r="G8" s="100">
        <v>4.0272741886509369</v>
      </c>
      <c r="H8" s="99"/>
    </row>
    <row r="9" spans="1:8">
      <c r="A9" s="210"/>
      <c r="B9" s="213"/>
      <c r="C9" s="97" t="s">
        <v>112</v>
      </c>
      <c r="D9" s="115">
        <v>19596</v>
      </c>
      <c r="E9" s="110">
        <v>18317</v>
      </c>
      <c r="F9" s="109">
        <v>6.7688417736603768</v>
      </c>
      <c r="G9" s="100">
        <v>8.1791308696661726</v>
      </c>
      <c r="H9" s="99"/>
    </row>
    <row r="10" spans="1:8">
      <c r="A10" s="210"/>
      <c r="B10" s="213"/>
      <c r="C10" s="97" t="s">
        <v>113</v>
      </c>
      <c r="D10" s="115">
        <v>9711</v>
      </c>
      <c r="E10" s="110">
        <v>6930</v>
      </c>
      <c r="F10" s="109">
        <v>3.3543693847732148</v>
      </c>
      <c r="G10" s="100">
        <v>3.0944683587261328</v>
      </c>
      <c r="H10" s="99"/>
    </row>
    <row r="11" spans="1:8">
      <c r="A11" s="210"/>
      <c r="B11" s="213"/>
      <c r="C11" s="97" t="s">
        <v>114</v>
      </c>
      <c r="D11" s="115">
        <v>12255</v>
      </c>
      <c r="E11" s="110">
        <v>9292</v>
      </c>
      <c r="F11" s="109">
        <v>4.2331167552667841</v>
      </c>
      <c r="G11" s="100">
        <v>4.1491774876310572</v>
      </c>
      <c r="H11" s="99"/>
    </row>
    <row r="12" spans="1:8">
      <c r="A12" s="210"/>
      <c r="B12" s="213"/>
      <c r="C12" s="97" t="s">
        <v>115</v>
      </c>
      <c r="D12" s="115">
        <v>12718</v>
      </c>
      <c r="E12" s="110">
        <v>10915</v>
      </c>
      <c r="F12" s="109">
        <v>4.3930460133401041</v>
      </c>
      <c r="G12" s="100">
        <v>4.8738992980513336</v>
      </c>
      <c r="H12" s="99"/>
    </row>
    <row r="13" spans="1:8">
      <c r="A13" s="210"/>
      <c r="B13" s="213"/>
      <c r="C13" s="97" t="s">
        <v>116</v>
      </c>
      <c r="D13" s="115">
        <v>45549</v>
      </c>
      <c r="E13" s="110">
        <v>35283</v>
      </c>
      <c r="F13" s="109">
        <v>15.733515714863058</v>
      </c>
      <c r="G13" s="100">
        <v>15.754996695661493</v>
      </c>
      <c r="H13" s="99"/>
    </row>
    <row r="14" spans="1:8">
      <c r="A14" s="210"/>
      <c r="B14" s="213"/>
      <c r="C14" s="97" t="s">
        <v>117</v>
      </c>
      <c r="D14" s="115">
        <v>15370</v>
      </c>
      <c r="E14" s="110">
        <v>11164</v>
      </c>
      <c r="F14" s="109">
        <v>5.3090986967319855</v>
      </c>
      <c r="G14" s="100">
        <v>4.9850858234947397</v>
      </c>
      <c r="H14" s="99"/>
    </row>
    <row r="15" spans="1:8">
      <c r="A15" s="210"/>
      <c r="B15" s="213"/>
      <c r="C15" s="97" t="s">
        <v>118</v>
      </c>
      <c r="D15" s="115">
        <v>27698</v>
      </c>
      <c r="E15" s="110">
        <v>18467</v>
      </c>
      <c r="F15" s="109">
        <v>9.5674310801615174</v>
      </c>
      <c r="G15" s="100">
        <v>8.2461107042706345</v>
      </c>
      <c r="H15" s="99"/>
    </row>
    <row r="16" spans="1:8">
      <c r="A16" s="210"/>
      <c r="B16" s="213"/>
      <c r="C16" s="97" t="s">
        <v>119</v>
      </c>
      <c r="D16" s="115">
        <v>39488</v>
      </c>
      <c r="E16" s="110">
        <v>31894</v>
      </c>
      <c r="F16" s="109">
        <v>13.639927738227236</v>
      </c>
      <c r="G16" s="100">
        <v>14.241698965831354</v>
      </c>
      <c r="H16" s="99"/>
    </row>
    <row r="17" spans="1:8">
      <c r="A17" s="210"/>
      <c r="B17" s="214"/>
      <c r="C17" s="97" t="s">
        <v>120</v>
      </c>
      <c r="D17" s="115">
        <v>10002</v>
      </c>
      <c r="E17" s="110">
        <v>7262</v>
      </c>
      <c r="F17" s="109">
        <v>3.4548864778603332</v>
      </c>
      <c r="G17" s="100">
        <v>3.242717059317342</v>
      </c>
      <c r="H17" s="99"/>
    </row>
    <row r="18" spans="1:8">
      <c r="A18" s="211"/>
      <c r="B18" s="121"/>
      <c r="C18" s="97" t="s">
        <v>121</v>
      </c>
      <c r="D18" s="115">
        <v>149265</v>
      </c>
      <c r="E18" s="110">
        <v>148166</v>
      </c>
      <c r="F18" s="110" t="s">
        <v>106</v>
      </c>
      <c r="G18" s="98" t="s">
        <v>106</v>
      </c>
      <c r="H18" s="99"/>
    </row>
    <row r="19" spans="1:8">
      <c r="A19" s="111"/>
      <c r="B19" s="111"/>
      <c r="C19" s="112" t="s">
        <v>104</v>
      </c>
      <c r="D19" s="120">
        <v>531382</v>
      </c>
      <c r="E19" s="108">
        <v>436706</v>
      </c>
      <c r="F19" s="113">
        <v>100</v>
      </c>
      <c r="G19" s="114">
        <v>100</v>
      </c>
      <c r="H19" s="99"/>
    </row>
    <row r="20" spans="1:8">
      <c r="C20" s="97" t="s">
        <v>107</v>
      </c>
      <c r="D20" s="110">
        <v>468937</v>
      </c>
      <c r="E20" s="110">
        <v>396373</v>
      </c>
      <c r="F20" s="109">
        <v>88.248566944307484</v>
      </c>
      <c r="G20" s="100">
        <v>90.764267035488416</v>
      </c>
    </row>
    <row r="21" spans="1:8">
      <c r="A21" s="118"/>
      <c r="B21" s="118"/>
      <c r="C21" s="128" t="s">
        <v>108</v>
      </c>
      <c r="D21" s="129">
        <v>62445</v>
      </c>
      <c r="E21" s="129">
        <v>40333</v>
      </c>
      <c r="F21" s="130">
        <v>11.751433055692514</v>
      </c>
      <c r="G21" s="131">
        <v>9.2357329645115929</v>
      </c>
    </row>
    <row r="24" spans="1:8">
      <c r="D24" s="98"/>
      <c r="E24" s="98"/>
      <c r="F24" s="100"/>
      <c r="G24" s="100"/>
    </row>
    <row r="25" spans="1:8">
      <c r="D25" s="98"/>
      <c r="E25" s="98"/>
      <c r="F25" s="100"/>
      <c r="G25" s="100"/>
    </row>
    <row r="26" spans="1:8">
      <c r="D26" s="98"/>
      <c r="E26" s="98"/>
      <c r="F26" s="100"/>
      <c r="G26" s="100"/>
    </row>
    <row r="27" spans="1:8">
      <c r="D27" s="98"/>
      <c r="E27" s="98"/>
      <c r="F27" s="98"/>
      <c r="G27" s="98"/>
    </row>
    <row r="28" spans="1:8">
      <c r="D28" s="98"/>
      <c r="E28" s="98"/>
      <c r="F28" s="98"/>
      <c r="G28" s="98"/>
    </row>
    <row r="29" spans="1:8">
      <c r="D29" s="98"/>
      <c r="E29" s="98"/>
      <c r="F29" s="98"/>
      <c r="G29" s="98"/>
    </row>
    <row r="30" spans="1:8">
      <c r="D30" s="98"/>
      <c r="E30" s="98"/>
      <c r="F30" s="98"/>
      <c r="G30" s="98"/>
    </row>
    <row r="31" spans="1:8">
      <c r="D31" s="98"/>
      <c r="E31" s="98"/>
      <c r="F31" s="98"/>
      <c r="G31" s="98"/>
    </row>
    <row r="56" spans="1:8" s="36" customFormat="1">
      <c r="A56" s="127" t="s">
        <v>123</v>
      </c>
      <c r="B56" s="125"/>
      <c r="C56" s="126"/>
      <c r="D56" s="125"/>
      <c r="E56" s="126"/>
      <c r="F56" s="126"/>
      <c r="G56" s="126"/>
      <c r="H56" s="126"/>
    </row>
  </sheetData>
  <mergeCells count="4">
    <mergeCell ref="D2:E2"/>
    <mergeCell ref="F2:G2"/>
    <mergeCell ref="A5:A18"/>
    <mergeCell ref="B5:B1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5B0FB-88C1-40C1-9E42-32BA42FFD738}">
  <sheetPr>
    <pageSetUpPr fitToPage="1"/>
  </sheetPr>
  <dimension ref="A1:P43"/>
  <sheetViews>
    <sheetView showGridLines="0" topLeftCell="B1" zoomScale="55" zoomScaleNormal="55" workbookViewId="0">
      <selection activeCell="B2" sqref="B2:C3"/>
    </sheetView>
  </sheetViews>
  <sheetFormatPr defaultRowHeight="18.75"/>
  <cols>
    <col min="2" max="2" width="6.25" bestFit="1" customWidth="1"/>
    <col min="3" max="3" width="17.25" bestFit="1" customWidth="1"/>
    <col min="4" max="16" width="12.625" customWidth="1"/>
  </cols>
  <sheetData>
    <row r="1" spans="1:16" ht="24">
      <c r="A1" t="s">
        <v>63</v>
      </c>
      <c r="B1" s="136" t="s">
        <v>157</v>
      </c>
      <c r="C1" s="136"/>
      <c r="D1" s="135"/>
      <c r="E1" s="135"/>
      <c r="F1" s="135"/>
      <c r="G1" s="135"/>
      <c r="H1" s="135"/>
      <c r="I1" s="135"/>
      <c r="J1" s="135"/>
      <c r="K1" s="135"/>
      <c r="L1" s="135"/>
      <c r="M1" s="135"/>
      <c r="N1" s="135"/>
      <c r="O1" s="135"/>
      <c r="P1" s="135"/>
    </row>
    <row r="2" spans="1:16" ht="18.75" customHeight="1">
      <c r="B2" s="218" t="s">
        <v>65</v>
      </c>
      <c r="C2" s="219"/>
      <c r="D2" s="165" t="s">
        <v>66</v>
      </c>
      <c r="E2" s="166"/>
      <c r="F2" s="166"/>
      <c r="G2" s="166"/>
      <c r="H2" s="166"/>
      <c r="I2" s="166"/>
      <c r="J2" s="166"/>
      <c r="K2" s="166"/>
      <c r="L2" s="166"/>
      <c r="M2" s="166"/>
      <c r="N2" s="166"/>
      <c r="O2" s="166"/>
      <c r="P2" s="166"/>
    </row>
    <row r="3" spans="1:16" ht="36.75" customHeight="1">
      <c r="A3" t="s">
        <v>64</v>
      </c>
      <c r="B3" s="220"/>
      <c r="C3" s="221"/>
      <c r="D3" s="184" t="s">
        <v>83</v>
      </c>
      <c r="E3" s="184" t="s">
        <v>84</v>
      </c>
      <c r="F3" s="184" t="s">
        <v>85</v>
      </c>
      <c r="G3" s="184" t="s">
        <v>86</v>
      </c>
      <c r="H3" s="184" t="s">
        <v>87</v>
      </c>
      <c r="I3" s="184" t="s">
        <v>88</v>
      </c>
      <c r="J3" s="184" t="s">
        <v>89</v>
      </c>
      <c r="K3" s="184" t="s">
        <v>90</v>
      </c>
      <c r="L3" s="184" t="s">
        <v>91</v>
      </c>
      <c r="M3" s="184" t="s">
        <v>92</v>
      </c>
      <c r="N3" s="184" t="s">
        <v>93</v>
      </c>
      <c r="O3" s="184" t="s">
        <v>94</v>
      </c>
      <c r="P3" s="185" t="s">
        <v>95</v>
      </c>
    </row>
    <row r="4" spans="1:16">
      <c r="B4" s="215" t="s">
        <v>140</v>
      </c>
      <c r="C4" s="164" t="s">
        <v>67</v>
      </c>
      <c r="D4" s="167">
        <v>213520</v>
      </c>
      <c r="E4" s="168">
        <v>47905</v>
      </c>
      <c r="F4" s="168">
        <v>8874</v>
      </c>
      <c r="G4" s="168">
        <v>14995</v>
      </c>
      <c r="H4" s="168">
        <v>15929</v>
      </c>
      <c r="I4" s="168">
        <v>6483</v>
      </c>
      <c r="J4" s="169">
        <v>9080</v>
      </c>
      <c r="K4" s="169">
        <v>10648</v>
      </c>
      <c r="L4" s="169">
        <v>31890</v>
      </c>
      <c r="M4" s="169">
        <v>9774</v>
      </c>
      <c r="N4" s="169">
        <v>21924</v>
      </c>
      <c r="O4" s="169">
        <v>28286</v>
      </c>
      <c r="P4" s="169">
        <v>7732</v>
      </c>
    </row>
    <row r="5" spans="1:16">
      <c r="B5" s="216"/>
      <c r="C5" s="170" t="s">
        <v>146</v>
      </c>
      <c r="D5" s="171">
        <v>183544</v>
      </c>
      <c r="E5" s="172">
        <v>35205</v>
      </c>
      <c r="F5" s="172">
        <v>11595</v>
      </c>
      <c r="G5" s="172">
        <v>7147</v>
      </c>
      <c r="H5" s="172">
        <v>14262</v>
      </c>
      <c r="I5" s="172">
        <v>5615</v>
      </c>
      <c r="J5" s="172">
        <v>5381</v>
      </c>
      <c r="K5" s="172">
        <v>11969</v>
      </c>
      <c r="L5" s="172">
        <v>41994</v>
      </c>
      <c r="M5" s="172">
        <v>3077</v>
      </c>
      <c r="N5" s="172">
        <v>24337</v>
      </c>
      <c r="O5" s="172">
        <v>17169</v>
      </c>
      <c r="P5" s="172">
        <v>5792</v>
      </c>
    </row>
    <row r="6" spans="1:16">
      <c r="B6" s="216"/>
      <c r="C6" s="170" t="s">
        <v>147</v>
      </c>
      <c r="D6" s="171">
        <v>210152</v>
      </c>
      <c r="E6" s="172">
        <v>56557</v>
      </c>
      <c r="F6" s="172">
        <v>9532</v>
      </c>
      <c r="G6" s="172">
        <v>21229</v>
      </c>
      <c r="H6" s="172">
        <v>17787</v>
      </c>
      <c r="I6" s="172">
        <v>5069</v>
      </c>
      <c r="J6" s="172">
        <v>9230</v>
      </c>
      <c r="K6" s="172">
        <v>4900</v>
      </c>
      <c r="L6" s="172">
        <v>30841</v>
      </c>
      <c r="M6" s="172">
        <v>9751</v>
      </c>
      <c r="N6" s="172">
        <v>15783</v>
      </c>
      <c r="O6" s="172">
        <v>23264</v>
      </c>
      <c r="P6" s="172">
        <v>6210</v>
      </c>
    </row>
    <row r="7" spans="1:16">
      <c r="B7" s="216"/>
      <c r="C7" s="170" t="s">
        <v>148</v>
      </c>
      <c r="D7" s="171">
        <v>267199</v>
      </c>
      <c r="E7" s="172">
        <v>48887</v>
      </c>
      <c r="F7" s="172">
        <v>11530</v>
      </c>
      <c r="G7" s="172">
        <v>17968</v>
      </c>
      <c r="H7" s="172">
        <v>16960</v>
      </c>
      <c r="I7" s="172">
        <v>5406</v>
      </c>
      <c r="J7" s="172">
        <v>16207</v>
      </c>
      <c r="K7" s="172">
        <v>9060</v>
      </c>
      <c r="L7" s="172">
        <v>31777</v>
      </c>
      <c r="M7" s="172">
        <v>34937</v>
      </c>
      <c r="N7" s="172">
        <v>23233</v>
      </c>
      <c r="O7" s="172">
        <v>41233</v>
      </c>
      <c r="P7" s="172">
        <v>10001</v>
      </c>
    </row>
    <row r="8" spans="1:16">
      <c r="B8" s="216"/>
      <c r="C8" s="170" t="s">
        <v>149</v>
      </c>
      <c r="D8" s="171">
        <v>244012</v>
      </c>
      <c r="E8" s="172">
        <v>45700</v>
      </c>
      <c r="F8" s="172">
        <v>7872</v>
      </c>
      <c r="G8" s="172">
        <v>21611</v>
      </c>
      <c r="H8" s="172">
        <v>17703</v>
      </c>
      <c r="I8" s="172">
        <v>9499</v>
      </c>
      <c r="J8" s="172">
        <v>8717</v>
      </c>
      <c r="K8" s="172">
        <v>12580</v>
      </c>
      <c r="L8" s="172">
        <v>43064</v>
      </c>
      <c r="M8" s="172">
        <v>4849</v>
      </c>
      <c r="N8" s="172">
        <v>29133</v>
      </c>
      <c r="O8" s="172">
        <v>36761</v>
      </c>
      <c r="P8" s="172">
        <v>6523</v>
      </c>
    </row>
    <row r="9" spans="1:16">
      <c r="B9" s="216"/>
      <c r="C9" s="170" t="s">
        <v>150</v>
      </c>
      <c r="D9" s="171">
        <v>228136</v>
      </c>
      <c r="E9" s="172">
        <v>59526</v>
      </c>
      <c r="F9" s="172">
        <v>8024</v>
      </c>
      <c r="G9" s="172">
        <v>9421</v>
      </c>
      <c r="H9" s="172">
        <v>16795</v>
      </c>
      <c r="I9" s="172">
        <v>8456</v>
      </c>
      <c r="J9" s="172">
        <v>8830</v>
      </c>
      <c r="K9" s="172">
        <v>15548</v>
      </c>
      <c r="L9" s="172">
        <v>32457</v>
      </c>
      <c r="M9" s="172" t="s">
        <v>34</v>
      </c>
      <c r="N9" s="172">
        <v>23337</v>
      </c>
      <c r="O9" s="172">
        <v>34173</v>
      </c>
      <c r="P9" s="172">
        <v>11568</v>
      </c>
    </row>
    <row r="10" spans="1:16">
      <c r="B10" s="217"/>
      <c r="C10" s="173" t="s">
        <v>151</v>
      </c>
      <c r="D10" s="174">
        <v>130992</v>
      </c>
      <c r="E10" s="175">
        <v>39620</v>
      </c>
      <c r="F10" s="175">
        <v>4318</v>
      </c>
      <c r="G10" s="175">
        <v>11256</v>
      </c>
      <c r="H10" s="175">
        <v>11557</v>
      </c>
      <c r="I10" s="175">
        <v>4878</v>
      </c>
      <c r="J10" s="175">
        <v>4098</v>
      </c>
      <c r="K10" s="175">
        <v>10101</v>
      </c>
      <c r="L10" s="175">
        <v>11710</v>
      </c>
      <c r="M10" s="175" t="s">
        <v>34</v>
      </c>
      <c r="N10" s="175">
        <v>15415</v>
      </c>
      <c r="O10" s="175">
        <v>12599</v>
      </c>
      <c r="P10" s="175">
        <v>5441</v>
      </c>
    </row>
    <row r="11" spans="1:16">
      <c r="B11" s="215" t="s">
        <v>135</v>
      </c>
      <c r="C11" s="164" t="s">
        <v>67</v>
      </c>
      <c r="D11" s="176">
        <v>1</v>
      </c>
      <c r="E11" s="177">
        <v>0.22435837392281754</v>
      </c>
      <c r="F11" s="177">
        <v>4.1560509554140125E-2</v>
      </c>
      <c r="G11" s="177">
        <v>7.0227613338328956E-2</v>
      </c>
      <c r="H11" s="177">
        <v>7.4601910828025475E-2</v>
      </c>
      <c r="I11" s="177">
        <v>3.0362495316597977E-2</v>
      </c>
      <c r="J11" s="177">
        <v>4.2525290370925443E-2</v>
      </c>
      <c r="K11" s="177">
        <v>4.9868864743349568E-2</v>
      </c>
      <c r="L11" s="177">
        <v>0.14935369052079431</v>
      </c>
      <c r="M11" s="177">
        <v>4.5775571375046835E-2</v>
      </c>
      <c r="N11" s="177">
        <v>0.10267890595728738</v>
      </c>
      <c r="O11" s="177">
        <v>0.13247470962907457</v>
      </c>
      <c r="P11" s="177">
        <v>3.6212064443611837E-2</v>
      </c>
    </row>
    <row r="12" spans="1:16" ht="18.75" customHeight="1">
      <c r="B12" s="216"/>
      <c r="C12" s="170" t="s">
        <v>146</v>
      </c>
      <c r="D12" s="178">
        <v>1</v>
      </c>
      <c r="E12" s="179">
        <v>0.19180686919757661</v>
      </c>
      <c r="F12" s="179">
        <v>6.3172863182670097E-2</v>
      </c>
      <c r="G12" s="179">
        <v>3.8938892036786819E-2</v>
      </c>
      <c r="H12" s="179">
        <v>7.7703438957416202E-2</v>
      </c>
      <c r="I12" s="179">
        <v>3.0592119600749684E-2</v>
      </c>
      <c r="J12" s="179">
        <v>2.9317220938848452E-2</v>
      </c>
      <c r="K12" s="179">
        <v>6.5210521727760096E-2</v>
      </c>
      <c r="L12" s="179">
        <v>0.22879527524735213</v>
      </c>
      <c r="M12" s="179">
        <v>1.6764372575513227E-2</v>
      </c>
      <c r="N12" s="179">
        <v>0.13259490912260821</v>
      </c>
      <c r="O12" s="179">
        <v>9.3541603103343071E-2</v>
      </c>
      <c r="P12" s="179">
        <v>3.1556466024495487E-2</v>
      </c>
    </row>
    <row r="13" spans="1:16">
      <c r="B13" s="216"/>
      <c r="C13" s="170" t="s">
        <v>147</v>
      </c>
      <c r="D13" s="178">
        <v>1</v>
      </c>
      <c r="E13" s="179">
        <v>0.26912425292169478</v>
      </c>
      <c r="F13" s="179">
        <v>4.5357645894400243E-2</v>
      </c>
      <c r="G13" s="179">
        <v>0.1010173588640603</v>
      </c>
      <c r="H13" s="179">
        <v>8.4638737675587189E-2</v>
      </c>
      <c r="I13" s="179">
        <v>2.412063649168221E-2</v>
      </c>
      <c r="J13" s="179">
        <v>4.3920590810460999E-2</v>
      </c>
      <c r="K13" s="179">
        <v>2.3316456659941375E-2</v>
      </c>
      <c r="L13" s="179">
        <v>0.14675568160188815</v>
      </c>
      <c r="M13" s="179">
        <v>4.6399748753283336E-2</v>
      </c>
      <c r="N13" s="179">
        <v>7.5102782747725458E-2</v>
      </c>
      <c r="O13" s="179">
        <v>0.11070082606875024</v>
      </c>
      <c r="P13" s="179">
        <v>2.9550039971068559E-2</v>
      </c>
    </row>
    <row r="14" spans="1:16">
      <c r="B14" s="216"/>
      <c r="C14" s="170" t="s">
        <v>148</v>
      </c>
      <c r="D14" s="178">
        <v>1</v>
      </c>
      <c r="E14" s="179">
        <v>0.18296101407565149</v>
      </c>
      <c r="F14" s="179">
        <v>4.315135909939783E-2</v>
      </c>
      <c r="G14" s="179">
        <v>6.7245760650301842E-2</v>
      </c>
      <c r="H14" s="179">
        <v>6.3473291441958984E-2</v>
      </c>
      <c r="I14" s="179">
        <v>2.0232111647124428E-2</v>
      </c>
      <c r="J14" s="179">
        <v>6.065516712263145E-2</v>
      </c>
      <c r="K14" s="179">
        <v>3.3907312527367242E-2</v>
      </c>
      <c r="L14" s="179">
        <v>0.1189263432872129</v>
      </c>
      <c r="M14" s="179">
        <v>0.13075273485304961</v>
      </c>
      <c r="N14" s="179">
        <v>8.6950175711735453E-2</v>
      </c>
      <c r="O14" s="179">
        <v>0.15431569728928626</v>
      </c>
      <c r="P14" s="179">
        <v>3.7429032294282537E-2</v>
      </c>
    </row>
    <row r="15" spans="1:16">
      <c r="B15" s="216"/>
      <c r="C15" s="170" t="s">
        <v>149</v>
      </c>
      <c r="D15" s="178">
        <v>1</v>
      </c>
      <c r="E15" s="179">
        <v>0.18728587118666296</v>
      </c>
      <c r="F15" s="179">
        <v>3.2260708489746409E-2</v>
      </c>
      <c r="G15" s="179">
        <v>8.8565316459846236E-2</v>
      </c>
      <c r="H15" s="179">
        <v>7.2549710669967057E-2</v>
      </c>
      <c r="I15" s="179">
        <v>3.8928413356720162E-2</v>
      </c>
      <c r="J15" s="179">
        <v>3.5723652935101553E-2</v>
      </c>
      <c r="K15" s="179">
        <v>5.155484156516893E-2</v>
      </c>
      <c r="L15" s="179">
        <v>0.17648312378079767</v>
      </c>
      <c r="M15" s="179">
        <v>1.9871973509499534E-2</v>
      </c>
      <c r="N15" s="179">
        <v>0.11939166926216743</v>
      </c>
      <c r="O15" s="179">
        <v>0.15065242692982311</v>
      </c>
      <c r="P15" s="179">
        <v>2.6732291854498959E-2</v>
      </c>
    </row>
    <row r="16" spans="1:16">
      <c r="B16" s="216"/>
      <c r="C16" s="170" t="s">
        <v>150</v>
      </c>
      <c r="D16" s="178">
        <v>1</v>
      </c>
      <c r="E16" s="179">
        <v>0.2609233089034611</v>
      </c>
      <c r="F16" s="179">
        <v>3.5172002665076973E-2</v>
      </c>
      <c r="G16" s="179">
        <v>4.1295543009432972E-2</v>
      </c>
      <c r="H16" s="179">
        <v>7.3618367991022893E-2</v>
      </c>
      <c r="I16" s="179">
        <v>3.706560998702528E-2</v>
      </c>
      <c r="J16" s="179">
        <v>3.8704982992600903E-2</v>
      </c>
      <c r="K16" s="179">
        <v>6.8152330189010069E-2</v>
      </c>
      <c r="L16" s="179">
        <v>0.14227040011221376</v>
      </c>
      <c r="M16" s="180" t="s">
        <v>34</v>
      </c>
      <c r="N16" s="179">
        <v>0.10229424553774941</v>
      </c>
      <c r="O16" s="179">
        <v>0.14979222919661955</v>
      </c>
      <c r="P16" s="179">
        <v>5.0706596065504789E-2</v>
      </c>
    </row>
    <row r="17" spans="2:16">
      <c r="B17" s="217"/>
      <c r="C17" s="173" t="s">
        <v>151</v>
      </c>
      <c r="D17" s="181">
        <v>1</v>
      </c>
      <c r="E17" s="182">
        <v>0.3024612190057408</v>
      </c>
      <c r="F17" s="182">
        <v>3.2963845120312689E-2</v>
      </c>
      <c r="G17" s="182">
        <v>8.5928911689263462E-2</v>
      </c>
      <c r="H17" s="182">
        <v>8.8226761939660434E-2</v>
      </c>
      <c r="I17" s="182">
        <v>3.7238915353609382E-2</v>
      </c>
      <c r="J17" s="182">
        <v>3.1284353242946136E-2</v>
      </c>
      <c r="K17" s="182">
        <v>7.7111579333089042E-2</v>
      </c>
      <c r="L17" s="182">
        <v>8.9394772199828998E-2</v>
      </c>
      <c r="M17" s="183" t="s">
        <v>34</v>
      </c>
      <c r="N17" s="182">
        <v>0.11767894222547942</v>
      </c>
      <c r="O17" s="182">
        <v>9.6181446195187495E-2</v>
      </c>
      <c r="P17" s="182">
        <v>4.1536887748870162E-2</v>
      </c>
    </row>
    <row r="43" spans="4:4">
      <c r="D43" s="6"/>
    </row>
  </sheetData>
  <mergeCells count="3">
    <mergeCell ref="B11:B17"/>
    <mergeCell ref="B4:B10"/>
    <mergeCell ref="B2:C3"/>
  </mergeCells>
  <phoneticPr fontId="1"/>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AB33-2474-42E0-8854-ED14EFCC208A}">
  <sheetPr>
    <pageSetUpPr fitToPage="1"/>
  </sheetPr>
  <dimension ref="A1:O68"/>
  <sheetViews>
    <sheetView showGridLines="0" zoomScale="70" zoomScaleNormal="70" workbookViewId="0">
      <selection activeCell="A2" sqref="A2"/>
    </sheetView>
  </sheetViews>
  <sheetFormatPr defaultRowHeight="18.75" outlineLevelRow="1"/>
  <cols>
    <col min="1" max="1" width="33.875" style="138" bestFit="1" customWidth="1"/>
    <col min="2" max="2" width="5.25" style="138" bestFit="1" customWidth="1"/>
    <col min="3" max="14" width="10.75" style="138" customWidth="1"/>
    <col min="15" max="16384" width="9" style="138"/>
  </cols>
  <sheetData>
    <row r="1" spans="1:15" ht="24">
      <c r="A1" s="139" t="s">
        <v>158</v>
      </c>
      <c r="B1" s="139"/>
      <c r="C1" s="139"/>
      <c r="D1" s="139"/>
      <c r="E1" s="139"/>
      <c r="F1" s="139"/>
      <c r="G1" s="139"/>
      <c r="H1" s="139"/>
      <c r="I1" s="139"/>
      <c r="J1" s="139"/>
      <c r="K1" s="139"/>
      <c r="L1" s="139"/>
      <c r="M1" s="139"/>
      <c r="N1" s="139"/>
      <c r="O1" s="137"/>
    </row>
    <row r="2" spans="1:15" ht="6.75" customHeight="1">
      <c r="A2" s="137"/>
      <c r="B2" s="137"/>
      <c r="C2" s="137"/>
      <c r="D2" s="137"/>
      <c r="E2" s="137"/>
      <c r="F2" s="137"/>
      <c r="G2" s="137"/>
      <c r="H2" s="137"/>
      <c r="I2" s="137"/>
      <c r="J2" s="137"/>
      <c r="K2" s="137"/>
      <c r="L2" s="137"/>
      <c r="M2" s="137"/>
      <c r="N2" s="137"/>
      <c r="O2" s="137"/>
    </row>
    <row r="3" spans="1:15">
      <c r="A3" s="157" t="s">
        <v>68</v>
      </c>
      <c r="B3" s="154"/>
      <c r="C3" s="162" t="s">
        <v>124</v>
      </c>
      <c r="D3" s="163"/>
      <c r="E3" s="163"/>
      <c r="F3" s="163"/>
      <c r="G3" s="163"/>
      <c r="H3" s="163"/>
      <c r="I3" s="162" t="s">
        <v>125</v>
      </c>
      <c r="J3" s="163"/>
      <c r="K3" s="163"/>
      <c r="L3" s="163"/>
      <c r="M3" s="163"/>
      <c r="N3" s="163"/>
      <c r="O3" s="137"/>
    </row>
    <row r="4" spans="1:15" ht="37.5" customHeight="1">
      <c r="A4" s="137"/>
      <c r="B4" s="137"/>
      <c r="C4" s="226" t="s">
        <v>101</v>
      </c>
      <c r="D4" s="222" t="s">
        <v>144</v>
      </c>
      <c r="E4" s="222" t="s">
        <v>143</v>
      </c>
      <c r="F4" s="222" t="s">
        <v>142</v>
      </c>
      <c r="G4" s="222" t="s">
        <v>141</v>
      </c>
      <c r="H4" s="224" t="s">
        <v>145</v>
      </c>
      <c r="I4" s="226" t="s">
        <v>101</v>
      </c>
      <c r="J4" s="222" t="s">
        <v>144</v>
      </c>
      <c r="K4" s="222" t="s">
        <v>143</v>
      </c>
      <c r="L4" s="222" t="s">
        <v>142</v>
      </c>
      <c r="M4" s="222" t="s">
        <v>141</v>
      </c>
      <c r="N4" s="224" t="s">
        <v>145</v>
      </c>
      <c r="O4" s="137"/>
    </row>
    <row r="5" spans="1:15" ht="15" customHeight="1">
      <c r="A5" s="137" t="s">
        <v>66</v>
      </c>
      <c r="B5" s="137"/>
      <c r="C5" s="227"/>
      <c r="D5" s="227"/>
      <c r="E5" s="223"/>
      <c r="F5" s="223"/>
      <c r="G5" s="223"/>
      <c r="H5" s="225"/>
      <c r="I5" s="227"/>
      <c r="J5" s="227"/>
      <c r="K5" s="223"/>
      <c r="L5" s="223"/>
      <c r="M5" s="223"/>
      <c r="N5" s="225"/>
      <c r="O5" s="137"/>
    </row>
    <row r="6" spans="1:15" ht="15" customHeight="1">
      <c r="A6" s="154"/>
      <c r="B6" s="154"/>
      <c r="C6" s="155"/>
      <c r="D6" s="156"/>
      <c r="E6" s="156"/>
      <c r="F6" s="156"/>
      <c r="G6" s="156"/>
      <c r="H6" s="156"/>
      <c r="I6" s="158"/>
      <c r="J6" s="157"/>
      <c r="K6" s="157"/>
      <c r="L6" s="157"/>
      <c r="M6" s="157"/>
      <c r="N6" s="157"/>
      <c r="O6" s="137"/>
    </row>
    <row r="7" spans="1:15" ht="15" customHeight="1">
      <c r="A7" s="137" t="s">
        <v>134</v>
      </c>
      <c r="B7" s="140"/>
      <c r="C7" s="151">
        <v>148601</v>
      </c>
      <c r="D7" s="141">
        <v>39577</v>
      </c>
      <c r="E7" s="141">
        <v>53108</v>
      </c>
      <c r="F7" s="141">
        <v>38401</v>
      </c>
      <c r="G7" s="141">
        <v>13440</v>
      </c>
      <c r="H7" s="141">
        <v>4074</v>
      </c>
      <c r="I7" s="159">
        <v>0.6959582240539528</v>
      </c>
      <c r="J7" s="142">
        <v>0.32976702357763094</v>
      </c>
      <c r="K7" s="142">
        <v>0.25662255182785643</v>
      </c>
      <c r="L7" s="142">
        <v>0.15885005020554285</v>
      </c>
      <c r="M7" s="142">
        <v>3.2383328210587009E-2</v>
      </c>
      <c r="N7" s="142">
        <v>1.4725011757758125E-2</v>
      </c>
      <c r="O7" s="143"/>
    </row>
    <row r="8" spans="1:15" ht="15" customHeight="1">
      <c r="A8" s="137" t="s">
        <v>133</v>
      </c>
      <c r="B8" s="140" t="s">
        <v>126</v>
      </c>
      <c r="C8" s="152">
        <v>2.2599999999999998</v>
      </c>
      <c r="D8" s="144">
        <v>1.4972140384566794</v>
      </c>
      <c r="E8" s="144">
        <v>2.082437862468931</v>
      </c>
      <c r="F8" s="144">
        <v>3.0403351475222</v>
      </c>
      <c r="G8" s="144">
        <v>2.6208333333333331</v>
      </c>
      <c r="H8" s="144">
        <v>3.3409351988217968</v>
      </c>
      <c r="I8" s="159" t="s">
        <v>34</v>
      </c>
      <c r="J8" s="142" t="s">
        <v>34</v>
      </c>
      <c r="K8" s="142" t="s">
        <v>34</v>
      </c>
      <c r="L8" s="142" t="s">
        <v>34</v>
      </c>
      <c r="M8" s="142" t="s">
        <v>34</v>
      </c>
      <c r="N8" s="142" t="s">
        <v>34</v>
      </c>
      <c r="O8" s="143"/>
    </row>
    <row r="9" spans="1:15" ht="15" customHeight="1">
      <c r="A9" s="137" t="s">
        <v>132</v>
      </c>
      <c r="B9" s="140" t="s">
        <v>126</v>
      </c>
      <c r="C9" s="152">
        <v>0.39</v>
      </c>
      <c r="D9" s="144" t="s">
        <v>138</v>
      </c>
      <c r="E9" s="144">
        <v>0.27904929577464788</v>
      </c>
      <c r="F9" s="144">
        <v>0.89817062055675634</v>
      </c>
      <c r="G9" s="144">
        <v>0.32992187499999998</v>
      </c>
      <c r="H9" s="144">
        <v>0.46621747668139418</v>
      </c>
      <c r="I9" s="159" t="s">
        <v>34</v>
      </c>
      <c r="J9" s="142" t="s">
        <v>34</v>
      </c>
      <c r="K9" s="142" t="s">
        <v>34</v>
      </c>
      <c r="L9" s="142" t="s">
        <v>34</v>
      </c>
      <c r="M9" s="142" t="s">
        <v>34</v>
      </c>
      <c r="N9" s="142" t="s">
        <v>34</v>
      </c>
      <c r="O9" s="143"/>
    </row>
    <row r="10" spans="1:15" ht="15" customHeight="1">
      <c r="A10" s="137" t="s">
        <v>131</v>
      </c>
      <c r="B10" s="140" t="s">
        <v>126</v>
      </c>
      <c r="C10" s="152">
        <v>0.65</v>
      </c>
      <c r="D10" s="144">
        <v>0.9885991863961392</v>
      </c>
      <c r="E10" s="144">
        <v>0.61363711681855837</v>
      </c>
      <c r="F10" s="144">
        <v>0.39594515767818544</v>
      </c>
      <c r="G10" s="144">
        <v>0.51518229166666663</v>
      </c>
      <c r="H10" s="144">
        <v>0.56224104074619541</v>
      </c>
      <c r="I10" s="159" t="s">
        <v>34</v>
      </c>
      <c r="J10" s="142" t="s">
        <v>34</v>
      </c>
      <c r="K10" s="142" t="s">
        <v>34</v>
      </c>
      <c r="L10" s="142" t="s">
        <v>34</v>
      </c>
      <c r="M10" s="142" t="s">
        <v>34</v>
      </c>
      <c r="N10" s="142" t="s">
        <v>34</v>
      </c>
      <c r="O10" s="143"/>
    </row>
    <row r="11" spans="1:15" ht="15" customHeight="1">
      <c r="A11" s="137" t="s">
        <v>130</v>
      </c>
      <c r="B11" s="140" t="s">
        <v>126</v>
      </c>
      <c r="C11" s="152">
        <v>1.02</v>
      </c>
      <c r="D11" s="144">
        <v>0.33233468933976801</v>
      </c>
      <c r="E11" s="144">
        <v>1.0257435791217897</v>
      </c>
      <c r="F11" s="144">
        <v>1.3739329704955601</v>
      </c>
      <c r="G11" s="144">
        <v>1.7875260416666665</v>
      </c>
      <c r="H11" s="144">
        <v>1.9452061855670104</v>
      </c>
      <c r="I11" s="159" t="s">
        <v>34</v>
      </c>
      <c r="J11" s="142" t="s">
        <v>34</v>
      </c>
      <c r="K11" s="142" t="s">
        <v>34</v>
      </c>
      <c r="L11" s="142" t="s">
        <v>34</v>
      </c>
      <c r="M11" s="142" t="s">
        <v>34</v>
      </c>
      <c r="N11" s="142" t="s">
        <v>34</v>
      </c>
      <c r="O11" s="143"/>
    </row>
    <row r="12" spans="1:15" ht="15" customHeight="1">
      <c r="A12" s="137" t="s">
        <v>129</v>
      </c>
      <c r="B12" s="140" t="s">
        <v>127</v>
      </c>
      <c r="C12" s="153">
        <v>59.8</v>
      </c>
      <c r="D12" s="145">
        <v>72.495173964676454</v>
      </c>
      <c r="E12" s="145">
        <v>56.564063794531897</v>
      </c>
      <c r="F12" s="145">
        <v>53.357318819822403</v>
      </c>
      <c r="G12" s="145">
        <v>55.41041666666667</v>
      </c>
      <c r="H12" s="145">
        <v>53.952061855670095</v>
      </c>
      <c r="I12" s="159" t="s">
        <v>34</v>
      </c>
      <c r="J12" s="142" t="s">
        <v>34</v>
      </c>
      <c r="K12" s="142" t="s">
        <v>34</v>
      </c>
      <c r="L12" s="142" t="s">
        <v>34</v>
      </c>
      <c r="M12" s="142" t="s">
        <v>34</v>
      </c>
      <c r="N12" s="142" t="s">
        <v>34</v>
      </c>
      <c r="O12" s="143"/>
    </row>
    <row r="13" spans="1:15" ht="15" customHeight="1">
      <c r="A13" s="137"/>
      <c r="B13" s="140"/>
      <c r="C13" s="151"/>
      <c r="D13" s="141"/>
      <c r="E13" s="141"/>
      <c r="F13" s="141"/>
      <c r="G13" s="141"/>
      <c r="H13" s="141"/>
      <c r="I13" s="160"/>
      <c r="J13" s="146"/>
      <c r="K13" s="146"/>
      <c r="L13" s="146"/>
      <c r="M13" s="146"/>
      <c r="N13" s="146"/>
      <c r="O13" s="143"/>
    </row>
    <row r="14" spans="1:15" ht="15" customHeight="1">
      <c r="A14" s="137" t="s">
        <v>69</v>
      </c>
      <c r="B14" s="140"/>
      <c r="C14" s="151"/>
      <c r="D14" s="141"/>
      <c r="E14" s="141"/>
      <c r="F14" s="141"/>
      <c r="G14" s="141"/>
      <c r="H14" s="141"/>
      <c r="I14" s="160"/>
      <c r="J14" s="146"/>
      <c r="K14" s="146"/>
      <c r="L14" s="146"/>
      <c r="M14" s="146"/>
      <c r="N14" s="146"/>
      <c r="O14" s="143"/>
    </row>
    <row r="15" spans="1:15" ht="15" customHeight="1">
      <c r="A15" s="137" t="s">
        <v>83</v>
      </c>
      <c r="B15" s="140" t="s">
        <v>128</v>
      </c>
      <c r="C15" s="151">
        <v>213520</v>
      </c>
      <c r="D15" s="141">
        <v>120015.03234201683</v>
      </c>
      <c r="E15" s="141">
        <v>206949.85542667771</v>
      </c>
      <c r="F15" s="141">
        <v>241743.70703887919</v>
      </c>
      <c r="G15" s="141">
        <v>415028.37239583331</v>
      </c>
      <c r="H15" s="141">
        <v>276672.10505645559</v>
      </c>
      <c r="I15" s="159">
        <v>1</v>
      </c>
      <c r="J15" s="142">
        <v>1</v>
      </c>
      <c r="K15" s="142">
        <v>1</v>
      </c>
      <c r="L15" s="142">
        <v>1</v>
      </c>
      <c r="M15" s="142">
        <v>1</v>
      </c>
      <c r="N15" s="142">
        <v>1</v>
      </c>
      <c r="O15" s="143"/>
    </row>
    <row r="16" spans="1:15" ht="15" customHeight="1">
      <c r="A16" s="137" t="s">
        <v>70</v>
      </c>
      <c r="B16" s="140" t="s">
        <v>128</v>
      </c>
      <c r="C16" s="151">
        <v>47905</v>
      </c>
      <c r="D16" s="141">
        <v>33638.081006645269</v>
      </c>
      <c r="E16" s="141">
        <v>43147.440347970172</v>
      </c>
      <c r="F16" s="141">
        <v>59503.025598291715</v>
      </c>
      <c r="G16" s="141">
        <v>67697.572916666672</v>
      </c>
      <c r="H16" s="141">
        <v>73924.362052037308</v>
      </c>
      <c r="I16" s="161">
        <v>0.22435837392281754</v>
      </c>
      <c r="J16" s="147">
        <v>0.28028223090240922</v>
      </c>
      <c r="K16" s="147">
        <v>0.20849224687309484</v>
      </c>
      <c r="L16" s="147">
        <v>0.24614094955002058</v>
      </c>
      <c r="M16" s="147">
        <v>0.16311552997176806</v>
      </c>
      <c r="N16" s="147">
        <v>0.26719123721183552</v>
      </c>
      <c r="O16" s="148"/>
    </row>
    <row r="17" spans="1:15" ht="15" hidden="1" customHeight="1" outlineLevel="1">
      <c r="A17" s="137" t="s">
        <v>100</v>
      </c>
      <c r="B17" s="140" t="s">
        <v>128</v>
      </c>
      <c r="C17" s="151">
        <v>56779</v>
      </c>
      <c r="D17" s="141">
        <v>36684.251181241627</v>
      </c>
      <c r="E17" s="141">
        <v>50279.313587406796</v>
      </c>
      <c r="F17" s="141">
        <v>71703.725319653138</v>
      </c>
      <c r="G17" s="141">
        <v>87712.90625</v>
      </c>
      <c r="H17" s="141">
        <v>93987.855915562104</v>
      </c>
      <c r="I17" s="159">
        <v>0.26591888347695763</v>
      </c>
      <c r="J17" s="142">
        <v>0.30566380282012889</v>
      </c>
      <c r="K17" s="142">
        <v>0.24295408896876833</v>
      </c>
      <c r="L17" s="142">
        <v>0.29661051449054332</v>
      </c>
      <c r="M17" s="142">
        <v>0.21134195174093739</v>
      </c>
      <c r="N17" s="142">
        <v>0.33970846427175466</v>
      </c>
      <c r="O17" s="143"/>
    </row>
    <row r="18" spans="1:15" ht="15" customHeight="1" collapsed="1">
      <c r="A18" s="137" t="s">
        <v>85</v>
      </c>
      <c r="B18" s="140" t="s">
        <v>128</v>
      </c>
      <c r="C18" s="151">
        <v>8874</v>
      </c>
      <c r="D18" s="141">
        <v>3046.1701745963564</v>
      </c>
      <c r="E18" s="141">
        <v>7131.8732394366198</v>
      </c>
      <c r="F18" s="141">
        <v>12200.699721361423</v>
      </c>
      <c r="G18" s="141">
        <v>20015.333333333332</v>
      </c>
      <c r="H18" s="141">
        <v>20063.493863524793</v>
      </c>
      <c r="I18" s="159">
        <v>4.1560509554140125E-2</v>
      </c>
      <c r="J18" s="142">
        <v>2.5381571917719704E-2</v>
      </c>
      <c r="K18" s="142">
        <v>3.4461842095673469E-2</v>
      </c>
      <c r="L18" s="142">
        <v>5.0469564940522765E-2</v>
      </c>
      <c r="M18" s="142">
        <v>4.8226421769169331E-2</v>
      </c>
      <c r="N18" s="142">
        <v>7.2517227059919143E-2</v>
      </c>
      <c r="O18" s="143"/>
    </row>
    <row r="19" spans="1:15" ht="15" customHeight="1">
      <c r="A19" s="137" t="s">
        <v>86</v>
      </c>
      <c r="B19" s="140" t="s">
        <v>128</v>
      </c>
      <c r="C19" s="151">
        <v>14995</v>
      </c>
      <c r="D19" s="141">
        <v>9829.4301235566109</v>
      </c>
      <c r="E19" s="141">
        <v>23871.039353769676</v>
      </c>
      <c r="F19" s="141">
        <v>7693.913596000104</v>
      </c>
      <c r="G19" s="141">
        <v>15040.526041666666</v>
      </c>
      <c r="H19" s="141">
        <v>18119.068973981346</v>
      </c>
      <c r="I19" s="159">
        <v>7.0227613338328956E-2</v>
      </c>
      <c r="J19" s="142">
        <v>8.1901657915192369E-2</v>
      </c>
      <c r="K19" s="142">
        <v>0.11534697284302854</v>
      </c>
      <c r="L19" s="142">
        <v>3.1826737871454527E-2</v>
      </c>
      <c r="M19" s="142">
        <v>3.6239753814521783E-2</v>
      </c>
      <c r="N19" s="142">
        <v>6.5489323436795727E-2</v>
      </c>
      <c r="O19" s="143"/>
    </row>
    <row r="20" spans="1:15" ht="15" customHeight="1">
      <c r="A20" s="137" t="s">
        <v>87</v>
      </c>
      <c r="B20" s="140" t="s">
        <v>128</v>
      </c>
      <c r="C20" s="151">
        <v>15929</v>
      </c>
      <c r="D20" s="141">
        <v>11756.017232230841</v>
      </c>
      <c r="E20" s="141">
        <v>16010.013670256834</v>
      </c>
      <c r="F20" s="141">
        <v>18029.404833207467</v>
      </c>
      <c r="G20" s="141">
        <v>19065.955729166668</v>
      </c>
      <c r="H20" s="141">
        <v>25265.239813451153</v>
      </c>
      <c r="I20" s="159">
        <v>7.4601910828025475E-2</v>
      </c>
      <c r="J20" s="142">
        <v>9.7954539550751771E-2</v>
      </c>
      <c r="K20" s="142">
        <v>7.7361801665665711E-2</v>
      </c>
      <c r="L20" s="142">
        <v>7.4580658392517457E-2</v>
      </c>
      <c r="M20" s="142">
        <v>4.5938921281705805E-2</v>
      </c>
      <c r="N20" s="142">
        <v>9.1318348874729241E-2</v>
      </c>
      <c r="O20" s="143"/>
    </row>
    <row r="21" spans="1:15" ht="15" customHeight="1">
      <c r="A21" s="137" t="s">
        <v>88</v>
      </c>
      <c r="B21" s="140" t="s">
        <v>128</v>
      </c>
      <c r="C21" s="151">
        <v>6483</v>
      </c>
      <c r="D21" s="141">
        <v>3720.9136619753899</v>
      </c>
      <c r="E21" s="141">
        <v>7175.8956089478042</v>
      </c>
      <c r="F21" s="141">
        <v>7383.0838780240101</v>
      </c>
      <c r="G21" s="141">
        <v>9718.1614583333339</v>
      </c>
      <c r="H21" s="141">
        <v>5113.8132056946488</v>
      </c>
      <c r="I21" s="159">
        <v>3.0362495316597977E-2</v>
      </c>
      <c r="J21" s="142">
        <v>3.1003730027515157E-2</v>
      </c>
      <c r="K21" s="142">
        <v>3.4674562077624753E-2</v>
      </c>
      <c r="L21" s="142">
        <v>3.0540955826563056E-2</v>
      </c>
      <c r="M21" s="142">
        <v>2.3415655662848606E-2</v>
      </c>
      <c r="N21" s="142">
        <v>1.8483298866183721E-2</v>
      </c>
      <c r="O21" s="143"/>
    </row>
    <row r="22" spans="1:15" ht="15" customHeight="1">
      <c r="A22" s="137" t="s">
        <v>89</v>
      </c>
      <c r="B22" s="140" t="s">
        <v>128</v>
      </c>
      <c r="C22" s="151">
        <v>9080</v>
      </c>
      <c r="D22" s="141">
        <v>2637.3295095636354</v>
      </c>
      <c r="E22" s="141">
        <v>6539.6495443247723</v>
      </c>
      <c r="F22" s="141">
        <v>11304.923361370798</v>
      </c>
      <c r="G22" s="141">
        <v>29299.0703125</v>
      </c>
      <c r="H22" s="141">
        <v>17098.574864997547</v>
      </c>
      <c r="I22" s="159">
        <v>4.2525290370925443E-2</v>
      </c>
      <c r="J22" s="142">
        <v>2.1974993116260787E-2</v>
      </c>
      <c r="K22" s="142">
        <v>3.1600164836267639E-2</v>
      </c>
      <c r="L22" s="142">
        <v>4.6764085402035506E-2</v>
      </c>
      <c r="M22" s="142">
        <v>7.0595343020442972E-2</v>
      </c>
      <c r="N22" s="142">
        <v>6.1800863016199421E-2</v>
      </c>
      <c r="O22" s="143"/>
    </row>
    <row r="23" spans="1:15" ht="15" customHeight="1">
      <c r="A23" s="137" t="s">
        <v>90</v>
      </c>
      <c r="B23" s="140" t="s">
        <v>128</v>
      </c>
      <c r="C23" s="151">
        <v>10648</v>
      </c>
      <c r="D23" s="141">
        <v>7339.53243045203</v>
      </c>
      <c r="E23" s="141">
        <v>11484.535004142503</v>
      </c>
      <c r="F23" s="141">
        <v>12483.081482253066</v>
      </c>
      <c r="G23" s="141">
        <v>11861.002604166666</v>
      </c>
      <c r="H23" s="141">
        <v>10599.38267059401</v>
      </c>
      <c r="I23" s="159">
        <v>4.9868864743349568E-2</v>
      </c>
      <c r="J23" s="142">
        <v>6.1155109382764264E-2</v>
      </c>
      <c r="K23" s="142">
        <v>5.5494288606601473E-2</v>
      </c>
      <c r="L23" s="142">
        <v>5.1637668815285587E-2</v>
      </c>
      <c r="M23" s="142">
        <v>2.8578775315279494E-2</v>
      </c>
      <c r="N23" s="142">
        <v>3.83102686424827E-2</v>
      </c>
      <c r="O23" s="143"/>
    </row>
    <row r="24" spans="1:15" ht="15" customHeight="1">
      <c r="A24" s="137" t="s">
        <v>91</v>
      </c>
      <c r="B24" s="140" t="s">
        <v>128</v>
      </c>
      <c r="C24" s="151">
        <v>31890</v>
      </c>
      <c r="D24" s="141">
        <v>17344.020794906133</v>
      </c>
      <c r="E24" s="141">
        <v>35390.494200497102</v>
      </c>
      <c r="F24" s="141">
        <v>36547.321918700036</v>
      </c>
      <c r="G24" s="141">
        <v>50396.341145833336</v>
      </c>
      <c r="H24" s="141">
        <v>22596.64531173294</v>
      </c>
      <c r="I24" s="159">
        <v>0.14935369052079431</v>
      </c>
      <c r="J24" s="142">
        <v>0.14451540324948156</v>
      </c>
      <c r="K24" s="142">
        <v>0.17100999721662499</v>
      </c>
      <c r="L24" s="142">
        <v>0.15118210259273554</v>
      </c>
      <c r="M24" s="142">
        <v>0.12142866487635651</v>
      </c>
      <c r="N24" s="142">
        <v>8.1673016176032787E-2</v>
      </c>
      <c r="O24" s="143"/>
    </row>
    <row r="25" spans="1:15" ht="15" customHeight="1">
      <c r="A25" s="137" t="s">
        <v>92</v>
      </c>
      <c r="B25" s="140" t="s">
        <v>128</v>
      </c>
      <c r="C25" s="151">
        <v>9774</v>
      </c>
      <c r="D25" s="141" t="s">
        <v>34</v>
      </c>
      <c r="E25" s="141">
        <v>2586.5977630488815</v>
      </c>
      <c r="F25" s="141">
        <v>12769.358402124944</v>
      </c>
      <c r="G25" s="141">
        <v>57664.536458333336</v>
      </c>
      <c r="H25" s="141">
        <v>12132.457535591557</v>
      </c>
      <c r="I25" s="159">
        <v>4.5775571375046835E-2</v>
      </c>
      <c r="J25" s="142" t="s">
        <v>34</v>
      </c>
      <c r="K25" s="142">
        <v>1.2498669098927264E-2</v>
      </c>
      <c r="L25" s="142">
        <v>5.2821885452725655E-2</v>
      </c>
      <c r="M25" s="142">
        <v>0.13894119123821197</v>
      </c>
      <c r="N25" s="142">
        <v>4.3851394173315378E-2</v>
      </c>
      <c r="O25" s="143"/>
    </row>
    <row r="26" spans="1:15" ht="15" customHeight="1">
      <c r="A26" s="137" t="s">
        <v>93</v>
      </c>
      <c r="B26" s="140" t="s">
        <v>128</v>
      </c>
      <c r="C26" s="151">
        <v>21924</v>
      </c>
      <c r="D26" s="141">
        <v>12071.705561310862</v>
      </c>
      <c r="E26" s="141">
        <v>20600.148301574151</v>
      </c>
      <c r="F26" s="141">
        <v>27346.82995234499</v>
      </c>
      <c r="G26" s="141">
        <v>40274.502604166664</v>
      </c>
      <c r="H26" s="141">
        <v>23251.709621993126</v>
      </c>
      <c r="I26" s="159">
        <v>0.10267890595728738</v>
      </c>
      <c r="J26" s="142">
        <v>0.10058494611665911</v>
      </c>
      <c r="K26" s="142">
        <v>9.954173806549374E-2</v>
      </c>
      <c r="L26" s="142">
        <v>0.11312323405360393</v>
      </c>
      <c r="M26" s="142">
        <v>9.7040359847386182E-2</v>
      </c>
      <c r="N26" s="142">
        <v>8.4040671961665814E-2</v>
      </c>
      <c r="O26" s="143"/>
    </row>
    <row r="27" spans="1:15" ht="15" customHeight="1">
      <c r="A27" s="137" t="s">
        <v>71</v>
      </c>
      <c r="B27" s="140" t="s">
        <v>128</v>
      </c>
      <c r="C27" s="151">
        <v>28286</v>
      </c>
      <c r="D27" s="141">
        <v>13748.746620511914</v>
      </c>
      <c r="E27" s="141">
        <v>29434.242957746475</v>
      </c>
      <c r="F27" s="141">
        <v>24852.870732533011</v>
      </c>
      <c r="G27" s="141">
        <v>76566.440104166672</v>
      </c>
      <c r="H27" s="141">
        <v>27642.410652920964</v>
      </c>
      <c r="I27" s="159">
        <v>0.13247470962907457</v>
      </c>
      <c r="J27" s="142">
        <v>0.11455853781158819</v>
      </c>
      <c r="K27" s="142">
        <v>0.14222886455784464</v>
      </c>
      <c r="L27" s="142">
        <v>0.10280669158654032</v>
      </c>
      <c r="M27" s="142">
        <v>0.18448483331915783</v>
      </c>
      <c r="N27" s="142">
        <v>9.9910363740068647E-2</v>
      </c>
      <c r="O27" s="143"/>
    </row>
    <row r="28" spans="1:15" ht="15" hidden="1" customHeight="1" outlineLevel="1">
      <c r="A28" s="137" t="s">
        <v>94</v>
      </c>
      <c r="B28" s="140" t="s">
        <v>128</v>
      </c>
      <c r="C28" s="151">
        <v>36018</v>
      </c>
      <c r="D28" s="141">
        <v>18626.389822371581</v>
      </c>
      <c r="E28" s="141">
        <v>33013.333678541836</v>
      </c>
      <c r="F28" s="141">
        <v>36481.664904559781</v>
      </c>
      <c r="G28" s="141">
        <v>93995.8359375</v>
      </c>
      <c r="H28" s="141">
        <v>48506.624202258223</v>
      </c>
      <c r="I28" s="159">
        <v>0.1686867740726864</v>
      </c>
      <c r="J28" s="142">
        <v>0.15520047329813158</v>
      </c>
      <c r="K28" s="142">
        <v>0.1595233473851759</v>
      </c>
      <c r="L28" s="142">
        <v>0.15091050497828473</v>
      </c>
      <c r="M28" s="142">
        <v>0.22648050636849346</v>
      </c>
      <c r="N28" s="142">
        <v>0.17532170145002632</v>
      </c>
      <c r="O28" s="143"/>
    </row>
    <row r="29" spans="1:15" ht="15" hidden="1" customHeight="1" outlineLevel="1" collapsed="1">
      <c r="A29" s="137" t="s">
        <v>99</v>
      </c>
      <c r="B29" s="140" t="s">
        <v>128</v>
      </c>
      <c r="C29" s="151">
        <v>20313</v>
      </c>
      <c r="D29" s="141">
        <v>12193.516916390832</v>
      </c>
      <c r="E29" s="141">
        <v>23634.227423363711</v>
      </c>
      <c r="F29" s="141">
        <v>17199.073253300696</v>
      </c>
      <c r="G29" s="141">
        <v>37869.880208333336</v>
      </c>
      <c r="H29" s="141">
        <v>27330.714040255276</v>
      </c>
      <c r="I29" s="159">
        <v>9.513394529786437E-2</v>
      </c>
      <c r="J29" s="142">
        <v>0.10159991359783958</v>
      </c>
      <c r="K29" s="142">
        <v>0.11420267665631355</v>
      </c>
      <c r="L29" s="142">
        <v>7.1145898538465785E-2</v>
      </c>
      <c r="M29" s="142">
        <v>9.1246485125154139E-2</v>
      </c>
      <c r="N29" s="142">
        <v>9.878377162265195E-2</v>
      </c>
      <c r="O29" s="143"/>
    </row>
    <row r="30" spans="1:15" ht="15" hidden="1" customHeight="1" outlineLevel="1">
      <c r="A30" s="137" t="s">
        <v>98</v>
      </c>
      <c r="B30" s="140" t="s">
        <v>128</v>
      </c>
      <c r="C30" s="151">
        <v>3917</v>
      </c>
      <c r="D30" s="141">
        <v>1495.7207721656519</v>
      </c>
      <c r="E30" s="141">
        <v>3417.7413007456503</v>
      </c>
      <c r="F30" s="141">
        <v>6366.3175698549521</v>
      </c>
      <c r="G30" s="141">
        <v>7108.942708333333</v>
      </c>
      <c r="H30" s="141" t="s">
        <v>34</v>
      </c>
      <c r="I30" s="159">
        <v>1.8344885724990632E-2</v>
      </c>
      <c r="J30" s="142" t="s">
        <v>34</v>
      </c>
      <c r="K30" s="142" t="s">
        <v>34</v>
      </c>
      <c r="L30" s="142">
        <v>2.6334987776252927E-2</v>
      </c>
      <c r="M30" s="142" t="s">
        <v>34</v>
      </c>
      <c r="N30" s="142" t="s">
        <v>34</v>
      </c>
      <c r="O30" s="143"/>
    </row>
    <row r="31" spans="1:15" ht="15" customHeight="1" collapsed="1">
      <c r="A31" s="137" t="s">
        <v>95</v>
      </c>
      <c r="B31" s="140" t="s">
        <v>128</v>
      </c>
      <c r="C31" s="151">
        <v>7732</v>
      </c>
      <c r="D31" s="141">
        <v>4877.6432018596661</v>
      </c>
      <c r="E31" s="141">
        <v>3579.0907207953605</v>
      </c>
      <c r="F31" s="141">
        <v>11628.79417202677</v>
      </c>
      <c r="G31" s="141">
        <v>17429.395833333332</v>
      </c>
      <c r="H31" s="141">
        <v>20864.213549337259</v>
      </c>
      <c r="I31" s="159">
        <v>3.6212064443611837E-2</v>
      </c>
      <c r="J31" s="142">
        <v>4.0641935486543386E-2</v>
      </c>
      <c r="K31" s="142">
        <v>1.7294482827331242E-2</v>
      </c>
      <c r="L31" s="142">
        <v>4.8103813391744389E-2</v>
      </c>
      <c r="M31" s="142">
        <v>4.1995673049335637E-2</v>
      </c>
      <c r="N31" s="142">
        <v>7.5411337709957671E-2</v>
      </c>
      <c r="O31" s="143"/>
    </row>
    <row r="32" spans="1:15" ht="15" hidden="1" customHeight="1" outlineLevel="1">
      <c r="A32" s="137" t="s">
        <v>97</v>
      </c>
      <c r="B32" s="140" t="s">
        <v>128</v>
      </c>
      <c r="C32" s="151">
        <v>4057</v>
      </c>
      <c r="D32" s="141" t="s">
        <v>138</v>
      </c>
      <c r="E32" s="141" t="s">
        <v>34</v>
      </c>
      <c r="F32" s="141">
        <v>1287.0805187364913</v>
      </c>
      <c r="G32" s="141" t="s">
        <v>34</v>
      </c>
      <c r="H32" s="141" t="s">
        <v>34</v>
      </c>
      <c r="I32" s="159">
        <f>+'4_年間収入五区分位階級別消費支出'!$C32/$C$15</f>
        <v>1.9000562008242787E-2</v>
      </c>
      <c r="J32" s="142" t="s">
        <v>34</v>
      </c>
      <c r="K32" s="142" t="s">
        <v>34</v>
      </c>
      <c r="L32" s="142">
        <f>+'4_年間収入五区分位階級別消費支出'!$F32/$F$15</f>
        <v>5.3241531475708382E-3</v>
      </c>
      <c r="M32" s="142" t="s">
        <v>34</v>
      </c>
      <c r="N32" s="146" t="s">
        <v>34</v>
      </c>
      <c r="O32" s="143"/>
    </row>
    <row r="33" spans="1:15" collapsed="1">
      <c r="A33" s="137"/>
      <c r="B33" s="137"/>
      <c r="C33" s="149"/>
      <c r="D33" s="149"/>
      <c r="E33" s="149"/>
      <c r="F33" s="149"/>
      <c r="G33" s="149"/>
      <c r="H33" s="149"/>
      <c r="I33" s="137"/>
      <c r="J33" s="137"/>
      <c r="K33" s="137"/>
      <c r="L33" s="137"/>
      <c r="M33" s="137"/>
      <c r="N33" s="137"/>
      <c r="O33" s="137"/>
    </row>
    <row r="34" spans="1:15">
      <c r="A34" s="137"/>
      <c r="B34" s="137"/>
      <c r="C34" s="137"/>
      <c r="D34" s="137"/>
      <c r="E34" s="137"/>
      <c r="F34" s="137"/>
      <c r="G34" s="137"/>
      <c r="H34" s="137"/>
      <c r="I34" s="137"/>
      <c r="J34" s="137"/>
      <c r="K34" s="137"/>
      <c r="L34" s="137"/>
      <c r="M34" s="137"/>
      <c r="N34" s="137"/>
      <c r="O34" s="137"/>
    </row>
    <row r="68" spans="1:1">
      <c r="A68" s="150"/>
    </row>
  </sheetData>
  <mergeCells count="12">
    <mergeCell ref="C4:C5"/>
    <mergeCell ref="D4:D5"/>
    <mergeCell ref="E4:E5"/>
    <mergeCell ref="F4:F5"/>
    <mergeCell ref="G4:G5"/>
    <mergeCell ref="M4:M5"/>
    <mergeCell ref="N4:N5"/>
    <mergeCell ref="H4:H5"/>
    <mergeCell ref="I4:I5"/>
    <mergeCell ref="J4:J5"/>
    <mergeCell ref="K4:K5"/>
    <mergeCell ref="L4:L5"/>
  </mergeCells>
  <phoneticPr fontId="1"/>
  <printOptions horizont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9F74-AC1C-447E-B24F-0ABA36E1728D}">
  <sheetPr>
    <pageSetUpPr fitToPage="1"/>
  </sheetPr>
  <dimension ref="A1:AB64"/>
  <sheetViews>
    <sheetView showGridLines="0" zoomScale="70" zoomScaleNormal="70" workbookViewId="0">
      <selection activeCell="A2" sqref="A2"/>
    </sheetView>
  </sheetViews>
  <sheetFormatPr defaultRowHeight="12.75" customHeight="1"/>
  <cols>
    <col min="1" max="1" width="2.875" style="6" customWidth="1"/>
    <col min="2" max="2" width="3.625" style="6" customWidth="1"/>
    <col min="3" max="3" width="17.75" style="6" customWidth="1"/>
    <col min="4" max="13" width="9" style="6"/>
    <col min="14" max="14" width="3.5" style="6" customWidth="1"/>
    <col min="15" max="15" width="2.875" style="6" customWidth="1"/>
    <col min="16" max="16" width="3.625" style="6" customWidth="1"/>
    <col min="17" max="17" width="17.75" style="6" customWidth="1"/>
    <col min="18" max="16384" width="9" style="6"/>
  </cols>
  <sheetData>
    <row r="1" spans="1:28" ht="19.5" customHeight="1">
      <c r="A1" s="186" t="s">
        <v>159</v>
      </c>
      <c r="B1" s="60"/>
      <c r="C1" s="60"/>
      <c r="D1" s="60"/>
      <c r="E1" s="60"/>
      <c r="F1" s="60"/>
      <c r="G1" s="60"/>
      <c r="H1" s="60"/>
      <c r="I1" s="60"/>
      <c r="J1" s="60"/>
      <c r="K1" s="60"/>
      <c r="L1" s="60"/>
      <c r="M1" s="60"/>
      <c r="N1" s="60"/>
      <c r="O1" s="62"/>
      <c r="P1" s="60"/>
      <c r="Q1" s="60"/>
      <c r="R1" s="60"/>
      <c r="S1" s="60"/>
      <c r="T1" s="60"/>
      <c r="U1" s="60"/>
      <c r="V1" s="60"/>
      <c r="W1" s="60"/>
      <c r="X1" s="60"/>
      <c r="Y1" s="60"/>
      <c r="Z1" s="60"/>
      <c r="AA1" s="60"/>
      <c r="AB1" s="5"/>
    </row>
    <row r="2" spans="1:28" ht="4.5" customHeight="1">
      <c r="A2" s="84"/>
      <c r="B2" s="5"/>
      <c r="C2" s="5"/>
      <c r="D2" s="5"/>
      <c r="E2" s="5"/>
      <c r="F2" s="5"/>
      <c r="G2" s="5"/>
      <c r="H2" s="5"/>
      <c r="I2" s="5"/>
      <c r="J2" s="5"/>
      <c r="K2" s="5"/>
      <c r="L2" s="5"/>
      <c r="M2" s="5"/>
      <c r="N2" s="5"/>
      <c r="O2" s="4"/>
      <c r="P2" s="5"/>
      <c r="Q2" s="5"/>
      <c r="R2" s="5"/>
      <c r="S2" s="5"/>
      <c r="T2" s="5"/>
      <c r="U2" s="5"/>
      <c r="V2" s="5"/>
      <c r="W2" s="5"/>
      <c r="X2" s="5"/>
      <c r="Y2" s="5"/>
      <c r="Z2" s="5"/>
      <c r="AA2" s="5"/>
      <c r="AB2" s="5"/>
    </row>
    <row r="3" spans="1:28" ht="17.25" customHeight="1">
      <c r="A3" s="101" t="s">
        <v>102</v>
      </c>
      <c r="B3" s="103"/>
      <c r="C3" s="103"/>
      <c r="D3" s="103"/>
      <c r="E3" s="103"/>
      <c r="F3" s="103"/>
      <c r="G3" s="103"/>
      <c r="H3" s="103"/>
      <c r="I3" s="103"/>
      <c r="J3" s="103"/>
      <c r="K3" s="103"/>
      <c r="L3" s="103"/>
      <c r="M3" s="103"/>
      <c r="N3" s="5"/>
      <c r="O3" s="101" t="s">
        <v>103</v>
      </c>
      <c r="P3" s="103"/>
      <c r="Q3" s="103"/>
      <c r="R3" s="103"/>
      <c r="S3" s="103"/>
      <c r="T3" s="103"/>
      <c r="U3" s="103"/>
      <c r="V3" s="103"/>
      <c r="W3" s="103"/>
      <c r="X3" s="103"/>
      <c r="Y3" s="103"/>
      <c r="Z3" s="103"/>
      <c r="AA3" s="103"/>
      <c r="AB3" s="5"/>
    </row>
    <row r="4" spans="1:28" ht="10.5" customHeight="1">
      <c r="A4" s="190"/>
      <c r="B4" s="191"/>
      <c r="C4" s="192"/>
      <c r="D4" s="191"/>
      <c r="E4" s="103"/>
      <c r="F4" s="103"/>
      <c r="G4" s="103"/>
      <c r="H4" s="103"/>
      <c r="I4" s="103"/>
      <c r="J4" s="103"/>
      <c r="K4" s="103"/>
      <c r="L4" s="103"/>
      <c r="M4" s="103"/>
      <c r="N4" s="5"/>
      <c r="O4" s="190"/>
      <c r="P4" s="191"/>
      <c r="Q4" s="192"/>
      <c r="R4" s="191"/>
      <c r="S4" s="103"/>
      <c r="T4" s="103"/>
      <c r="U4" s="103"/>
      <c r="V4" s="103"/>
      <c r="W4" s="103"/>
      <c r="X4" s="103"/>
      <c r="Y4" s="103"/>
      <c r="Z4" s="103"/>
      <c r="AA4" s="103"/>
      <c r="AB4" s="5"/>
    </row>
    <row r="5" spans="1:28" ht="20.25" customHeight="1">
      <c r="A5" s="234" t="s">
        <v>22</v>
      </c>
      <c r="B5" s="234"/>
      <c r="C5" s="234"/>
      <c r="D5" s="9" t="s">
        <v>3</v>
      </c>
      <c r="E5" s="3" t="s">
        <v>136</v>
      </c>
      <c r="F5" s="3" t="s">
        <v>137</v>
      </c>
      <c r="G5" s="3" t="s">
        <v>6</v>
      </c>
      <c r="H5" s="3" t="s">
        <v>7</v>
      </c>
      <c r="I5" s="3" t="s">
        <v>12</v>
      </c>
      <c r="J5" s="3" t="s">
        <v>8</v>
      </c>
      <c r="K5" s="3" t="s">
        <v>9</v>
      </c>
      <c r="L5" s="8" t="s">
        <v>11</v>
      </c>
      <c r="M5" s="8" t="s">
        <v>10</v>
      </c>
      <c r="N5" s="67"/>
      <c r="O5" s="234" t="s">
        <v>22</v>
      </c>
      <c r="P5" s="234"/>
      <c r="Q5" s="234"/>
      <c r="R5" s="9" t="s">
        <v>3</v>
      </c>
      <c r="S5" s="3" t="s">
        <v>136</v>
      </c>
      <c r="T5" s="3" t="s">
        <v>137</v>
      </c>
      <c r="U5" s="3" t="s">
        <v>6</v>
      </c>
      <c r="V5" s="3" t="s">
        <v>7</v>
      </c>
      <c r="W5" s="3" t="s">
        <v>12</v>
      </c>
      <c r="X5" s="3" t="s">
        <v>8</v>
      </c>
      <c r="Y5" s="3" t="s">
        <v>9</v>
      </c>
      <c r="Z5" s="8" t="s">
        <v>11</v>
      </c>
      <c r="AA5" s="8" t="s">
        <v>10</v>
      </c>
      <c r="AB5" s="5"/>
    </row>
    <row r="6" spans="1:28" ht="13.5" customHeight="1">
      <c r="A6" s="231" t="s">
        <v>21</v>
      </c>
      <c r="B6" s="228" t="s">
        <v>14</v>
      </c>
      <c r="C6" s="68" t="s">
        <v>19</v>
      </c>
      <c r="D6" s="69">
        <v>126389</v>
      </c>
      <c r="E6" s="69">
        <v>1888</v>
      </c>
      <c r="F6" s="69">
        <v>2947</v>
      </c>
      <c r="G6" s="69">
        <v>19275</v>
      </c>
      <c r="H6" s="69">
        <v>42703</v>
      </c>
      <c r="I6" s="69">
        <v>1645</v>
      </c>
      <c r="J6" s="69">
        <v>7268</v>
      </c>
      <c r="K6" s="69">
        <v>1304</v>
      </c>
      <c r="L6" s="70">
        <v>6981</v>
      </c>
      <c r="M6" s="70">
        <v>42378</v>
      </c>
      <c r="N6" s="67"/>
      <c r="O6" s="231" t="s">
        <v>21</v>
      </c>
      <c r="P6" s="228" t="s">
        <v>14</v>
      </c>
      <c r="Q6" s="68" t="s">
        <v>19</v>
      </c>
      <c r="R6" s="69">
        <v>147843</v>
      </c>
      <c r="S6" s="69">
        <v>3042</v>
      </c>
      <c r="T6" s="69">
        <v>2527</v>
      </c>
      <c r="U6" s="69">
        <v>26665</v>
      </c>
      <c r="V6" s="69">
        <v>37532</v>
      </c>
      <c r="W6" s="69">
        <v>3974</v>
      </c>
      <c r="X6" s="69">
        <v>6787</v>
      </c>
      <c r="Y6" s="69">
        <v>3003</v>
      </c>
      <c r="Z6" s="70">
        <v>10847</v>
      </c>
      <c r="AA6" s="70">
        <v>53466</v>
      </c>
      <c r="AB6" s="5"/>
    </row>
    <row r="7" spans="1:28" ht="13.5" customHeight="1">
      <c r="A7" s="232"/>
      <c r="B7" s="229"/>
      <c r="C7" s="71" t="s">
        <v>23</v>
      </c>
      <c r="D7" s="72">
        <v>49458</v>
      </c>
      <c r="E7" s="72">
        <v>353</v>
      </c>
      <c r="F7" s="72">
        <v>754</v>
      </c>
      <c r="G7" s="72">
        <v>5231</v>
      </c>
      <c r="H7" s="72">
        <v>34075</v>
      </c>
      <c r="I7" s="72">
        <v>1056</v>
      </c>
      <c r="J7" s="72">
        <v>4464</v>
      </c>
      <c r="K7" s="72">
        <v>679</v>
      </c>
      <c r="L7" s="73">
        <v>1290</v>
      </c>
      <c r="M7" s="73">
        <v>1556</v>
      </c>
      <c r="N7" s="67"/>
      <c r="O7" s="232"/>
      <c r="P7" s="229"/>
      <c r="Q7" s="71" t="s">
        <v>23</v>
      </c>
      <c r="R7" s="72">
        <v>48705</v>
      </c>
      <c r="S7" s="72">
        <v>394</v>
      </c>
      <c r="T7" s="72">
        <v>1004</v>
      </c>
      <c r="U7" s="72">
        <v>6082</v>
      </c>
      <c r="V7" s="72">
        <v>29567</v>
      </c>
      <c r="W7" s="72">
        <v>2737</v>
      </c>
      <c r="X7" s="72">
        <v>1968</v>
      </c>
      <c r="Y7" s="72">
        <v>2405</v>
      </c>
      <c r="Z7" s="73">
        <v>2118</v>
      </c>
      <c r="AA7" s="73">
        <v>2430</v>
      </c>
      <c r="AB7" s="5"/>
    </row>
    <row r="8" spans="1:28" ht="13.5" customHeight="1">
      <c r="A8" s="232"/>
      <c r="B8" s="229"/>
      <c r="C8" s="71" t="s">
        <v>17</v>
      </c>
      <c r="D8" s="72">
        <v>7206</v>
      </c>
      <c r="E8" s="72">
        <v>496</v>
      </c>
      <c r="F8" s="72">
        <v>473</v>
      </c>
      <c r="G8" s="72">
        <v>1292</v>
      </c>
      <c r="H8" s="72">
        <v>2299</v>
      </c>
      <c r="I8" s="72">
        <v>8</v>
      </c>
      <c r="J8" s="72">
        <v>309</v>
      </c>
      <c r="K8" s="72">
        <v>56</v>
      </c>
      <c r="L8" s="73">
        <v>1250</v>
      </c>
      <c r="M8" s="73">
        <v>1023</v>
      </c>
      <c r="N8" s="67"/>
      <c r="O8" s="232"/>
      <c r="P8" s="229"/>
      <c r="Q8" s="71" t="s">
        <v>17</v>
      </c>
      <c r="R8" s="72">
        <v>8560</v>
      </c>
      <c r="S8" s="72">
        <v>496</v>
      </c>
      <c r="T8" s="72">
        <v>286</v>
      </c>
      <c r="U8" s="72">
        <v>1804</v>
      </c>
      <c r="V8" s="72">
        <v>1844</v>
      </c>
      <c r="W8" s="72">
        <v>38</v>
      </c>
      <c r="X8" s="72">
        <v>389</v>
      </c>
      <c r="Y8" s="72">
        <v>164</v>
      </c>
      <c r="Z8" s="73">
        <v>2589</v>
      </c>
      <c r="AA8" s="73">
        <v>950</v>
      </c>
      <c r="AB8" s="5"/>
    </row>
    <row r="9" spans="1:28" ht="13.5" customHeight="1">
      <c r="A9" s="232"/>
      <c r="B9" s="229"/>
      <c r="C9" s="71" t="s">
        <v>18</v>
      </c>
      <c r="D9" s="72">
        <v>10214</v>
      </c>
      <c r="E9" s="72">
        <v>167</v>
      </c>
      <c r="F9" s="72">
        <v>367</v>
      </c>
      <c r="G9" s="72">
        <v>2653</v>
      </c>
      <c r="H9" s="72">
        <v>1840</v>
      </c>
      <c r="I9" s="72">
        <v>2</v>
      </c>
      <c r="J9" s="72">
        <v>2879</v>
      </c>
      <c r="K9" s="72">
        <v>69</v>
      </c>
      <c r="L9" s="73">
        <v>1515</v>
      </c>
      <c r="M9" s="73">
        <v>722</v>
      </c>
      <c r="N9" s="67"/>
      <c r="O9" s="232"/>
      <c r="P9" s="229"/>
      <c r="Q9" s="71" t="s">
        <v>18</v>
      </c>
      <c r="R9" s="72">
        <v>11997</v>
      </c>
      <c r="S9" s="72">
        <v>414</v>
      </c>
      <c r="T9" s="72">
        <v>266</v>
      </c>
      <c r="U9" s="72">
        <v>3335</v>
      </c>
      <c r="V9" s="72">
        <v>2224</v>
      </c>
      <c r="W9" s="72">
        <v>14</v>
      </c>
      <c r="X9" s="72">
        <v>2951</v>
      </c>
      <c r="Y9" s="72">
        <v>114</v>
      </c>
      <c r="Z9" s="73">
        <v>1797</v>
      </c>
      <c r="AA9" s="73">
        <v>882</v>
      </c>
      <c r="AB9" s="5"/>
    </row>
    <row r="10" spans="1:28" ht="13.5" customHeight="1">
      <c r="A10" s="232"/>
      <c r="B10" s="229"/>
      <c r="C10" s="71" t="s">
        <v>93</v>
      </c>
      <c r="D10" s="74">
        <v>15011</v>
      </c>
      <c r="E10" s="74">
        <v>354</v>
      </c>
      <c r="F10" s="74">
        <v>443</v>
      </c>
      <c r="G10" s="74">
        <v>2914</v>
      </c>
      <c r="H10" s="74">
        <v>1795</v>
      </c>
      <c r="I10" s="74">
        <v>77</v>
      </c>
      <c r="J10" s="74">
        <v>208</v>
      </c>
      <c r="K10" s="74">
        <v>53</v>
      </c>
      <c r="L10" s="75">
        <v>1569</v>
      </c>
      <c r="M10" s="75">
        <v>7598</v>
      </c>
      <c r="N10" s="67"/>
      <c r="O10" s="232"/>
      <c r="P10" s="229"/>
      <c r="Q10" s="71" t="s">
        <v>93</v>
      </c>
      <c r="R10" s="74">
        <v>18233</v>
      </c>
      <c r="S10" s="74">
        <v>974</v>
      </c>
      <c r="T10" s="74">
        <v>173</v>
      </c>
      <c r="U10" s="74">
        <v>3604</v>
      </c>
      <c r="V10" s="74">
        <v>1568</v>
      </c>
      <c r="W10" s="74">
        <v>263</v>
      </c>
      <c r="X10" s="74">
        <v>369</v>
      </c>
      <c r="Y10" s="74">
        <v>103</v>
      </c>
      <c r="Z10" s="75">
        <v>1794</v>
      </c>
      <c r="AA10" s="75">
        <v>9385</v>
      </c>
      <c r="AB10" s="5"/>
    </row>
    <row r="11" spans="1:28" ht="13.5" customHeight="1">
      <c r="A11" s="232"/>
      <c r="B11" s="229"/>
      <c r="C11" s="76" t="s">
        <v>0</v>
      </c>
      <c r="D11" s="77">
        <v>11185</v>
      </c>
      <c r="E11" s="77">
        <v>196</v>
      </c>
      <c r="F11" s="77">
        <v>395</v>
      </c>
      <c r="G11" s="77">
        <v>944</v>
      </c>
      <c r="H11" s="77">
        <v>1312</v>
      </c>
      <c r="I11" s="77">
        <v>386</v>
      </c>
      <c r="J11" s="77">
        <v>996</v>
      </c>
      <c r="K11" s="77">
        <v>53</v>
      </c>
      <c r="L11" s="78">
        <v>811</v>
      </c>
      <c r="M11" s="78">
        <v>6092</v>
      </c>
      <c r="N11" s="67"/>
      <c r="O11" s="232"/>
      <c r="P11" s="229"/>
      <c r="Q11" s="76" t="s">
        <v>0</v>
      </c>
      <c r="R11" s="77">
        <v>12323</v>
      </c>
      <c r="S11" s="77">
        <v>259</v>
      </c>
      <c r="T11" s="77">
        <v>293</v>
      </c>
      <c r="U11" s="77">
        <v>1783</v>
      </c>
      <c r="V11" s="77">
        <v>1172</v>
      </c>
      <c r="W11" s="77">
        <v>796</v>
      </c>
      <c r="X11" s="77">
        <v>989</v>
      </c>
      <c r="Y11" s="77">
        <v>75</v>
      </c>
      <c r="Z11" s="78">
        <v>970</v>
      </c>
      <c r="AA11" s="78">
        <v>5986</v>
      </c>
      <c r="AB11" s="5"/>
    </row>
    <row r="12" spans="1:28" ht="13.5" customHeight="1">
      <c r="A12" s="232"/>
      <c r="B12" s="228" t="s">
        <v>16</v>
      </c>
      <c r="C12" s="68" t="s">
        <v>19</v>
      </c>
      <c r="D12" s="69">
        <v>119695</v>
      </c>
      <c r="E12" s="69">
        <v>5764</v>
      </c>
      <c r="F12" s="69">
        <v>352</v>
      </c>
      <c r="G12" s="69">
        <v>15363</v>
      </c>
      <c r="H12" s="69">
        <v>43038</v>
      </c>
      <c r="I12" s="69">
        <v>2740</v>
      </c>
      <c r="J12" s="69">
        <v>5273</v>
      </c>
      <c r="K12" s="69">
        <v>2124</v>
      </c>
      <c r="L12" s="70">
        <v>6176</v>
      </c>
      <c r="M12" s="70">
        <v>38865</v>
      </c>
      <c r="N12" s="67"/>
      <c r="O12" s="232"/>
      <c r="P12" s="228" t="s">
        <v>16</v>
      </c>
      <c r="Q12" s="68" t="s">
        <v>19</v>
      </c>
      <c r="R12" s="69">
        <v>149029</v>
      </c>
      <c r="S12" s="69">
        <v>4961</v>
      </c>
      <c r="T12" s="69">
        <v>1629</v>
      </c>
      <c r="U12" s="69">
        <v>21910</v>
      </c>
      <c r="V12" s="69">
        <v>36729</v>
      </c>
      <c r="W12" s="69">
        <v>4559</v>
      </c>
      <c r="X12" s="69">
        <v>4784</v>
      </c>
      <c r="Y12" s="69">
        <v>3598</v>
      </c>
      <c r="Z12" s="70">
        <v>11062</v>
      </c>
      <c r="AA12" s="70">
        <v>59797</v>
      </c>
      <c r="AB12" s="5"/>
    </row>
    <row r="13" spans="1:28" ht="13.5" customHeight="1">
      <c r="A13" s="232"/>
      <c r="B13" s="229"/>
      <c r="C13" s="71" t="s">
        <v>23</v>
      </c>
      <c r="D13" s="72">
        <v>48595</v>
      </c>
      <c r="E13" s="72">
        <v>266</v>
      </c>
      <c r="F13" s="79" t="s">
        <v>51</v>
      </c>
      <c r="G13" s="72">
        <v>5708</v>
      </c>
      <c r="H13" s="72">
        <v>34409</v>
      </c>
      <c r="I13" s="72">
        <v>1504</v>
      </c>
      <c r="J13" s="72">
        <v>2422</v>
      </c>
      <c r="K13" s="72">
        <v>1675</v>
      </c>
      <c r="L13" s="73">
        <v>943</v>
      </c>
      <c r="M13" s="73">
        <v>1668</v>
      </c>
      <c r="N13" s="67"/>
      <c r="O13" s="232"/>
      <c r="P13" s="229"/>
      <c r="Q13" s="71" t="s">
        <v>23</v>
      </c>
      <c r="R13" s="72">
        <v>50248</v>
      </c>
      <c r="S13" s="72">
        <v>611</v>
      </c>
      <c r="T13" s="72">
        <v>500</v>
      </c>
      <c r="U13" s="72">
        <v>5805</v>
      </c>
      <c r="V13" s="72">
        <v>30633</v>
      </c>
      <c r="W13" s="72">
        <v>2997</v>
      </c>
      <c r="X13" s="72">
        <v>1588</v>
      </c>
      <c r="Y13" s="72">
        <v>2916</v>
      </c>
      <c r="Z13" s="73">
        <v>2643</v>
      </c>
      <c r="AA13" s="73">
        <v>2555</v>
      </c>
      <c r="AB13" s="5"/>
    </row>
    <row r="14" spans="1:28" ht="13.5" customHeight="1">
      <c r="A14" s="232"/>
      <c r="B14" s="229"/>
      <c r="C14" s="71" t="s">
        <v>17</v>
      </c>
      <c r="D14" s="72">
        <v>7077</v>
      </c>
      <c r="E14" s="72">
        <v>291</v>
      </c>
      <c r="F14" s="79" t="s">
        <v>51</v>
      </c>
      <c r="G14" s="72">
        <v>1130</v>
      </c>
      <c r="H14" s="72">
        <v>1820</v>
      </c>
      <c r="I14" s="72">
        <v>5</v>
      </c>
      <c r="J14" s="72">
        <v>879</v>
      </c>
      <c r="K14" s="72">
        <v>290</v>
      </c>
      <c r="L14" s="73">
        <v>1414</v>
      </c>
      <c r="M14" s="73">
        <v>1248</v>
      </c>
      <c r="N14" s="67"/>
      <c r="O14" s="232"/>
      <c r="P14" s="229"/>
      <c r="Q14" s="71" t="s">
        <v>17</v>
      </c>
      <c r="R14" s="72">
        <v>7989</v>
      </c>
      <c r="S14" s="72">
        <v>543</v>
      </c>
      <c r="T14" s="72">
        <v>213</v>
      </c>
      <c r="U14" s="72">
        <v>1635</v>
      </c>
      <c r="V14" s="72">
        <v>1399</v>
      </c>
      <c r="W14" s="72">
        <v>48</v>
      </c>
      <c r="X14" s="72">
        <v>260</v>
      </c>
      <c r="Y14" s="72">
        <v>195</v>
      </c>
      <c r="Z14" s="73">
        <v>2734</v>
      </c>
      <c r="AA14" s="73">
        <v>962</v>
      </c>
      <c r="AB14" s="5"/>
    </row>
    <row r="15" spans="1:28" ht="13.5" customHeight="1">
      <c r="A15" s="232"/>
      <c r="B15" s="229"/>
      <c r="C15" s="71" t="s">
        <v>18</v>
      </c>
      <c r="D15" s="72">
        <v>6821</v>
      </c>
      <c r="E15" s="72">
        <v>349</v>
      </c>
      <c r="F15" s="72">
        <v>265</v>
      </c>
      <c r="G15" s="72">
        <v>1234</v>
      </c>
      <c r="H15" s="72">
        <v>1884</v>
      </c>
      <c r="I15" s="79" t="s">
        <v>51</v>
      </c>
      <c r="J15" s="72">
        <v>1144</v>
      </c>
      <c r="K15" s="72">
        <v>18</v>
      </c>
      <c r="L15" s="73">
        <v>933</v>
      </c>
      <c r="M15" s="73">
        <v>994</v>
      </c>
      <c r="N15" s="67"/>
      <c r="O15" s="232"/>
      <c r="P15" s="229"/>
      <c r="Q15" s="71" t="s">
        <v>18</v>
      </c>
      <c r="R15" s="72">
        <v>9862</v>
      </c>
      <c r="S15" s="72">
        <v>627</v>
      </c>
      <c r="T15" s="72">
        <v>199</v>
      </c>
      <c r="U15" s="72">
        <v>3220</v>
      </c>
      <c r="V15" s="72">
        <v>1319</v>
      </c>
      <c r="W15" s="72">
        <v>15</v>
      </c>
      <c r="X15" s="72">
        <v>1784</v>
      </c>
      <c r="Y15" s="72">
        <v>143</v>
      </c>
      <c r="Z15" s="73">
        <v>1671</v>
      </c>
      <c r="AA15" s="73">
        <v>884</v>
      </c>
      <c r="AB15" s="5"/>
    </row>
    <row r="16" spans="1:28" ht="13.5" customHeight="1">
      <c r="A16" s="232"/>
      <c r="B16" s="229"/>
      <c r="C16" s="71" t="s">
        <v>93</v>
      </c>
      <c r="D16" s="74">
        <v>13004</v>
      </c>
      <c r="E16" s="74">
        <v>3956</v>
      </c>
      <c r="F16" s="80" t="s">
        <v>51</v>
      </c>
      <c r="G16" s="74">
        <v>1983</v>
      </c>
      <c r="H16" s="74">
        <v>1362</v>
      </c>
      <c r="I16" s="74">
        <v>147</v>
      </c>
      <c r="J16" s="74">
        <v>52</v>
      </c>
      <c r="K16" s="74">
        <v>25</v>
      </c>
      <c r="L16" s="75">
        <v>1371</v>
      </c>
      <c r="M16" s="75">
        <v>4108</v>
      </c>
      <c r="N16" s="67"/>
      <c r="O16" s="232"/>
      <c r="P16" s="229"/>
      <c r="Q16" s="71" t="s">
        <v>93</v>
      </c>
      <c r="R16" s="74">
        <v>15895</v>
      </c>
      <c r="S16" s="74">
        <v>1610</v>
      </c>
      <c r="T16" s="74">
        <v>112</v>
      </c>
      <c r="U16" s="74">
        <v>2697</v>
      </c>
      <c r="V16" s="74">
        <v>1001</v>
      </c>
      <c r="W16" s="74">
        <v>283</v>
      </c>
      <c r="X16" s="74">
        <v>381</v>
      </c>
      <c r="Y16" s="74">
        <v>114</v>
      </c>
      <c r="Z16" s="75">
        <v>1456</v>
      </c>
      <c r="AA16" s="75">
        <v>8241</v>
      </c>
      <c r="AB16" s="5"/>
    </row>
    <row r="17" spans="1:28" ht="13.5" customHeight="1">
      <c r="A17" s="233"/>
      <c r="B17" s="229"/>
      <c r="C17" s="76" t="s">
        <v>0</v>
      </c>
      <c r="D17" s="77">
        <v>8639</v>
      </c>
      <c r="E17" s="77">
        <v>192</v>
      </c>
      <c r="F17" s="77">
        <v>38</v>
      </c>
      <c r="G17" s="77">
        <v>747</v>
      </c>
      <c r="H17" s="77">
        <v>1558</v>
      </c>
      <c r="I17" s="77">
        <v>836</v>
      </c>
      <c r="J17" s="77">
        <v>648</v>
      </c>
      <c r="K17" s="77">
        <v>64</v>
      </c>
      <c r="L17" s="78">
        <v>811</v>
      </c>
      <c r="M17" s="78">
        <v>3745</v>
      </c>
      <c r="N17" s="67"/>
      <c r="O17" s="233"/>
      <c r="P17" s="229"/>
      <c r="Q17" s="76" t="s">
        <v>0</v>
      </c>
      <c r="R17" s="77">
        <v>12276</v>
      </c>
      <c r="S17" s="77">
        <v>589</v>
      </c>
      <c r="T17" s="77">
        <v>245</v>
      </c>
      <c r="U17" s="77">
        <v>1534</v>
      </c>
      <c r="V17" s="77">
        <v>1026</v>
      </c>
      <c r="W17" s="77">
        <v>833</v>
      </c>
      <c r="X17" s="77">
        <v>678</v>
      </c>
      <c r="Y17" s="77">
        <v>79</v>
      </c>
      <c r="Z17" s="78">
        <v>979</v>
      </c>
      <c r="AA17" s="78">
        <v>6313</v>
      </c>
      <c r="AB17" s="5"/>
    </row>
    <row r="18" spans="1:28" ht="13.5" customHeight="1">
      <c r="A18" s="231" t="s">
        <v>20</v>
      </c>
      <c r="B18" s="228" t="s">
        <v>14</v>
      </c>
      <c r="C18" s="68" t="s">
        <v>19</v>
      </c>
      <c r="D18" s="24">
        <v>100</v>
      </c>
      <c r="E18" s="24">
        <v>1.493800884570651</v>
      </c>
      <c r="F18" s="24">
        <v>2.3316902578547181</v>
      </c>
      <c r="G18" s="24">
        <v>15.250536043484797</v>
      </c>
      <c r="H18" s="24">
        <v>33.786959308167638</v>
      </c>
      <c r="I18" s="24">
        <v>1.301537317329831</v>
      </c>
      <c r="J18" s="24">
        <v>5.7505004391204926</v>
      </c>
      <c r="K18" s="24">
        <v>1.03173535671617</v>
      </c>
      <c r="L18" s="24">
        <v>5.5234237156714583</v>
      </c>
      <c r="M18" s="23">
        <v>33.529816677084241</v>
      </c>
      <c r="N18" s="67"/>
      <c r="O18" s="231" t="s">
        <v>20</v>
      </c>
      <c r="P18" s="228" t="s">
        <v>14</v>
      </c>
      <c r="Q18" s="68" t="s">
        <v>19</v>
      </c>
      <c r="R18" s="24">
        <v>100</v>
      </c>
      <c r="S18" s="24">
        <v>2.1</v>
      </c>
      <c r="T18" s="24">
        <v>1.7</v>
      </c>
      <c r="U18" s="24">
        <v>18</v>
      </c>
      <c r="V18" s="24">
        <v>25.4</v>
      </c>
      <c r="W18" s="24">
        <v>2.7</v>
      </c>
      <c r="X18" s="24">
        <v>4.5999999999999996</v>
      </c>
      <c r="Y18" s="24">
        <v>2</v>
      </c>
      <c r="Z18" s="23">
        <v>7.3</v>
      </c>
      <c r="AA18" s="23">
        <v>36.200000000000003</v>
      </c>
      <c r="AB18" s="5"/>
    </row>
    <row r="19" spans="1:28" ht="13.5" customHeight="1">
      <c r="A19" s="232"/>
      <c r="B19" s="229"/>
      <c r="C19" s="71" t="s">
        <v>23</v>
      </c>
      <c r="D19" s="81">
        <v>100</v>
      </c>
      <c r="E19" s="81">
        <v>0.71373690808362644</v>
      </c>
      <c r="F19" s="81">
        <v>1.5245258603259331</v>
      </c>
      <c r="G19" s="81">
        <v>10.576650895709491</v>
      </c>
      <c r="H19" s="81">
        <v>68.896841764729672</v>
      </c>
      <c r="I19" s="81">
        <v>2.1351449714909618</v>
      </c>
      <c r="J19" s="81">
        <v>9.0258401067572489</v>
      </c>
      <c r="K19" s="81">
        <v>1.3728820413279954</v>
      </c>
      <c r="L19" s="81">
        <v>2.6082736867645275</v>
      </c>
      <c r="M19" s="82">
        <v>3.1461037648105461</v>
      </c>
      <c r="N19" s="67"/>
      <c r="O19" s="232"/>
      <c r="P19" s="229"/>
      <c r="Q19" s="71" t="s">
        <v>23</v>
      </c>
      <c r="R19" s="81">
        <v>100</v>
      </c>
      <c r="S19" s="81">
        <v>0.8</v>
      </c>
      <c r="T19" s="81">
        <v>2.1</v>
      </c>
      <c r="U19" s="81">
        <v>12.5</v>
      </c>
      <c r="V19" s="81">
        <v>60.7</v>
      </c>
      <c r="W19" s="81">
        <v>5.6</v>
      </c>
      <c r="X19" s="81">
        <v>4</v>
      </c>
      <c r="Y19" s="81">
        <v>4.9000000000000004</v>
      </c>
      <c r="Z19" s="82">
        <v>4.3</v>
      </c>
      <c r="AA19" s="82">
        <v>5</v>
      </c>
      <c r="AB19" s="5"/>
    </row>
    <row r="20" spans="1:28" ht="13.5" customHeight="1">
      <c r="A20" s="232"/>
      <c r="B20" s="229"/>
      <c r="C20" s="71" t="s">
        <v>17</v>
      </c>
      <c r="D20" s="81">
        <v>100</v>
      </c>
      <c r="E20" s="81">
        <v>6.8831529281154591</v>
      </c>
      <c r="F20" s="81">
        <v>6.5639744657230086</v>
      </c>
      <c r="G20" s="81">
        <v>17.929503191784622</v>
      </c>
      <c r="H20" s="81">
        <v>31.903968914793229</v>
      </c>
      <c r="I20" s="81">
        <v>0.11101859561476549</v>
      </c>
      <c r="J20" s="81">
        <v>4.288093255620316</v>
      </c>
      <c r="K20" s="81">
        <v>0.77713016930335832</v>
      </c>
      <c r="L20" s="81">
        <v>17.346655564807108</v>
      </c>
      <c r="M20" s="82">
        <v>14.196502914238135</v>
      </c>
      <c r="N20" s="67"/>
      <c r="O20" s="232"/>
      <c r="P20" s="229"/>
      <c r="Q20" s="71" t="s">
        <v>17</v>
      </c>
      <c r="R20" s="81">
        <v>100</v>
      </c>
      <c r="S20" s="81">
        <v>5.8</v>
      </c>
      <c r="T20" s="81">
        <v>3.3</v>
      </c>
      <c r="U20" s="81">
        <v>21.1</v>
      </c>
      <c r="V20" s="81">
        <v>21.5</v>
      </c>
      <c r="W20" s="81">
        <v>0.4</v>
      </c>
      <c r="X20" s="81">
        <v>4.5</v>
      </c>
      <c r="Y20" s="81">
        <v>1.9</v>
      </c>
      <c r="Z20" s="82">
        <v>30.2</v>
      </c>
      <c r="AA20" s="82">
        <v>11.1</v>
      </c>
      <c r="AB20" s="5"/>
    </row>
    <row r="21" spans="1:28" ht="13.5" customHeight="1">
      <c r="A21" s="232"/>
      <c r="B21" s="229"/>
      <c r="C21" s="71" t="s">
        <v>18</v>
      </c>
      <c r="D21" s="81">
        <v>100</v>
      </c>
      <c r="E21" s="81">
        <v>1.6350107695320149</v>
      </c>
      <c r="F21" s="81">
        <v>3.5931074995104755</v>
      </c>
      <c r="G21" s="81">
        <v>25.974153123164285</v>
      </c>
      <c r="H21" s="81">
        <v>18.014489915801839</v>
      </c>
      <c r="I21" s="81">
        <v>1.9580967299784608E-2</v>
      </c>
      <c r="J21" s="81">
        <v>28.186802428039947</v>
      </c>
      <c r="K21" s="81">
        <v>0.67554337184256907</v>
      </c>
      <c r="L21" s="81">
        <v>14.832582729586841</v>
      </c>
      <c r="M21" s="82">
        <v>7.068729195222244</v>
      </c>
      <c r="N21" s="67"/>
      <c r="O21" s="232"/>
      <c r="P21" s="229"/>
      <c r="Q21" s="71" t="s">
        <v>18</v>
      </c>
      <c r="R21" s="81">
        <v>100</v>
      </c>
      <c r="S21" s="81">
        <v>3.5</v>
      </c>
      <c r="T21" s="81">
        <v>2.2000000000000002</v>
      </c>
      <c r="U21" s="81">
        <v>27.8</v>
      </c>
      <c r="V21" s="81">
        <v>18.5</v>
      </c>
      <c r="W21" s="81">
        <v>0.1</v>
      </c>
      <c r="X21" s="81">
        <v>24.6</v>
      </c>
      <c r="Y21" s="81">
        <v>1</v>
      </c>
      <c r="Z21" s="82">
        <v>15</v>
      </c>
      <c r="AA21" s="82">
        <v>7.4</v>
      </c>
      <c r="AB21" s="5"/>
    </row>
    <row r="22" spans="1:28" ht="13.5" customHeight="1">
      <c r="A22" s="232"/>
      <c r="B22" s="229"/>
      <c r="C22" s="71" t="s">
        <v>93</v>
      </c>
      <c r="D22" s="27">
        <v>100</v>
      </c>
      <c r="E22" s="27">
        <v>2.3582706015588566</v>
      </c>
      <c r="F22" s="27">
        <v>2.9511691426287392</v>
      </c>
      <c r="G22" s="27">
        <v>19.412430884018388</v>
      </c>
      <c r="H22" s="27">
        <v>11.957897541802678</v>
      </c>
      <c r="I22" s="27">
        <v>0.51295716474585307</v>
      </c>
      <c r="J22" s="27">
        <v>1.3856505229498368</v>
      </c>
      <c r="K22" s="27">
        <v>0.35307441209779494</v>
      </c>
      <c r="L22" s="27">
        <v>10.452334954366798</v>
      </c>
      <c r="M22" s="26">
        <v>50.616214775831061</v>
      </c>
      <c r="N22" s="67"/>
      <c r="O22" s="232"/>
      <c r="P22" s="229"/>
      <c r="Q22" s="71" t="s">
        <v>93</v>
      </c>
      <c r="R22" s="27">
        <v>100</v>
      </c>
      <c r="S22" s="27">
        <v>5.3</v>
      </c>
      <c r="T22" s="27">
        <v>0.9</v>
      </c>
      <c r="U22" s="27">
        <v>19.8</v>
      </c>
      <c r="V22" s="27">
        <v>8.6</v>
      </c>
      <c r="W22" s="27">
        <v>1.4</v>
      </c>
      <c r="X22" s="27">
        <v>2</v>
      </c>
      <c r="Y22" s="27">
        <v>0.6</v>
      </c>
      <c r="Z22" s="26">
        <v>9.8000000000000007</v>
      </c>
      <c r="AA22" s="26">
        <v>51.5</v>
      </c>
      <c r="AB22" s="5"/>
    </row>
    <row r="23" spans="1:28" ht="13.5" customHeight="1">
      <c r="A23" s="232"/>
      <c r="B23" s="229"/>
      <c r="C23" s="76" t="s">
        <v>0</v>
      </c>
      <c r="D23" s="30">
        <v>100</v>
      </c>
      <c r="E23" s="30">
        <v>1.7523468931604829</v>
      </c>
      <c r="F23" s="30">
        <v>3.5315154224407688</v>
      </c>
      <c r="G23" s="30">
        <v>8.4398748323647741</v>
      </c>
      <c r="H23" s="30">
        <v>11.729995529727313</v>
      </c>
      <c r="I23" s="30">
        <v>3.4510505140813588</v>
      </c>
      <c r="J23" s="30">
        <v>8.9047831917746976</v>
      </c>
      <c r="K23" s="30">
        <v>0.47384890478319175</v>
      </c>
      <c r="L23" s="30">
        <v>7.2507822977201615</v>
      </c>
      <c r="M23" s="29">
        <v>54.465802413947252</v>
      </c>
      <c r="N23" s="67"/>
      <c r="O23" s="232"/>
      <c r="P23" s="229"/>
      <c r="Q23" s="76" t="s">
        <v>0</v>
      </c>
      <c r="R23" s="30">
        <v>100</v>
      </c>
      <c r="S23" s="30">
        <v>2.1</v>
      </c>
      <c r="T23" s="30">
        <v>2.4</v>
      </c>
      <c r="U23" s="30">
        <v>14.5</v>
      </c>
      <c r="V23" s="30">
        <v>9.5</v>
      </c>
      <c r="W23" s="30">
        <v>6.5</v>
      </c>
      <c r="X23" s="30">
        <v>8</v>
      </c>
      <c r="Y23" s="30">
        <v>0.6</v>
      </c>
      <c r="Z23" s="29">
        <v>7.9</v>
      </c>
      <c r="AA23" s="29">
        <v>48.6</v>
      </c>
      <c r="AB23" s="5"/>
    </row>
    <row r="24" spans="1:28" ht="13.5" customHeight="1">
      <c r="A24" s="232"/>
      <c r="B24" s="228" t="s">
        <v>16</v>
      </c>
      <c r="C24" s="68" t="s">
        <v>19</v>
      </c>
      <c r="D24" s="24">
        <v>100</v>
      </c>
      <c r="E24" s="24">
        <v>4.815572914490998</v>
      </c>
      <c r="F24" s="24">
        <v>0.29408078867120596</v>
      </c>
      <c r="G24" s="24">
        <v>12.835122603283345</v>
      </c>
      <c r="H24" s="24">
        <v>35.956389155770921</v>
      </c>
      <c r="I24" s="24">
        <v>2.2891515936338194</v>
      </c>
      <c r="J24" s="24">
        <v>4.4053636325661056</v>
      </c>
      <c r="K24" s="24">
        <v>1.774510213459209</v>
      </c>
      <c r="L24" s="24">
        <v>5.1597811103220685</v>
      </c>
      <c r="M24" s="23">
        <v>32.470027987802332</v>
      </c>
      <c r="N24" s="67"/>
      <c r="O24" s="232"/>
      <c r="P24" s="228" t="s">
        <v>16</v>
      </c>
      <c r="Q24" s="68" t="s">
        <v>19</v>
      </c>
      <c r="R24" s="24">
        <v>100</v>
      </c>
      <c r="S24" s="24">
        <v>3.3</v>
      </c>
      <c r="T24" s="24">
        <v>1.1000000000000001</v>
      </c>
      <c r="U24" s="24">
        <v>14.7</v>
      </c>
      <c r="V24" s="24">
        <v>24.6</v>
      </c>
      <c r="W24" s="24">
        <v>3.1</v>
      </c>
      <c r="X24" s="24">
        <v>3.2</v>
      </c>
      <c r="Y24" s="24">
        <v>2.4</v>
      </c>
      <c r="Z24" s="23">
        <v>7.4</v>
      </c>
      <c r="AA24" s="23">
        <v>40.1</v>
      </c>
      <c r="AB24" s="5"/>
    </row>
    <row r="25" spans="1:28" ht="13.5" customHeight="1">
      <c r="A25" s="232"/>
      <c r="B25" s="229"/>
      <c r="C25" s="71" t="s">
        <v>23</v>
      </c>
      <c r="D25" s="81">
        <v>100</v>
      </c>
      <c r="E25" s="81">
        <v>0.54738141784134176</v>
      </c>
      <c r="F25" s="83" t="s">
        <v>62</v>
      </c>
      <c r="G25" s="81">
        <v>11.746064409918716</v>
      </c>
      <c r="H25" s="81">
        <v>70.807696265047852</v>
      </c>
      <c r="I25" s="81">
        <v>3.0949686181705935</v>
      </c>
      <c r="J25" s="81">
        <v>4.9840518571869534</v>
      </c>
      <c r="K25" s="81">
        <v>3.4468566724971708</v>
      </c>
      <c r="L25" s="81">
        <v>1.9405288609939293</v>
      </c>
      <c r="M25" s="82">
        <v>3.4324518983434511</v>
      </c>
      <c r="N25" s="67"/>
      <c r="O25" s="232"/>
      <c r="P25" s="229"/>
      <c r="Q25" s="71" t="s">
        <v>23</v>
      </c>
      <c r="R25" s="81">
        <v>100</v>
      </c>
      <c r="S25" s="81">
        <v>1.2</v>
      </c>
      <c r="T25" s="81">
        <v>1</v>
      </c>
      <c r="U25" s="81">
        <v>11.6</v>
      </c>
      <c r="V25" s="81">
        <v>61</v>
      </c>
      <c r="W25" s="81">
        <v>6</v>
      </c>
      <c r="X25" s="81">
        <v>3.2</v>
      </c>
      <c r="Y25" s="81">
        <v>5.8</v>
      </c>
      <c r="Z25" s="82">
        <v>5.3</v>
      </c>
      <c r="AA25" s="82">
        <v>5.0999999999999996</v>
      </c>
      <c r="AB25" s="5"/>
    </row>
    <row r="26" spans="1:28" ht="13.5" customHeight="1">
      <c r="A26" s="232"/>
      <c r="B26" s="229"/>
      <c r="C26" s="71" t="s">
        <v>17</v>
      </c>
      <c r="D26" s="81">
        <v>100</v>
      </c>
      <c r="E26" s="81">
        <v>4.1119118270453576</v>
      </c>
      <c r="F26" s="83" t="s">
        <v>62</v>
      </c>
      <c r="G26" s="81">
        <v>15.967217747633178</v>
      </c>
      <c r="H26" s="81">
        <v>25.71711177052423</v>
      </c>
      <c r="I26" s="81">
        <v>7.0651405962978669E-2</v>
      </c>
      <c r="J26" s="81">
        <v>12.420517168291649</v>
      </c>
      <c r="K26" s="81">
        <v>4.0977815458527624</v>
      </c>
      <c r="L26" s="81">
        <v>19.980217606330367</v>
      </c>
      <c r="M26" s="82">
        <v>17.634590928359476</v>
      </c>
      <c r="N26" s="67"/>
      <c r="O26" s="232"/>
      <c r="P26" s="229"/>
      <c r="Q26" s="71" t="s">
        <v>17</v>
      </c>
      <c r="R26" s="81">
        <v>100</v>
      </c>
      <c r="S26" s="81">
        <v>6.8</v>
      </c>
      <c r="T26" s="81">
        <v>2.7</v>
      </c>
      <c r="U26" s="81">
        <v>20.5</v>
      </c>
      <c r="V26" s="81">
        <v>17.5</v>
      </c>
      <c r="W26" s="81">
        <v>0.6</v>
      </c>
      <c r="X26" s="81">
        <v>3.3</v>
      </c>
      <c r="Y26" s="81">
        <v>2.4</v>
      </c>
      <c r="Z26" s="82">
        <v>34.200000000000003</v>
      </c>
      <c r="AA26" s="82">
        <v>12</v>
      </c>
      <c r="AB26" s="5"/>
    </row>
    <row r="27" spans="1:28" ht="13.5" customHeight="1">
      <c r="A27" s="232"/>
      <c r="B27" s="229"/>
      <c r="C27" s="71" t="s">
        <v>18</v>
      </c>
      <c r="D27" s="81">
        <v>100</v>
      </c>
      <c r="E27" s="81">
        <v>5.1165518252455655</v>
      </c>
      <c r="F27" s="81">
        <v>3.8850608415188383</v>
      </c>
      <c r="G27" s="81">
        <v>18.091188975223574</v>
      </c>
      <c r="H27" s="81">
        <v>27.620583492156577</v>
      </c>
      <c r="I27" s="83" t="s">
        <v>62</v>
      </c>
      <c r="J27" s="81">
        <v>16.771734349802081</v>
      </c>
      <c r="K27" s="81">
        <v>0.26389092508429851</v>
      </c>
      <c r="L27" s="81">
        <v>13.678346283536138</v>
      </c>
      <c r="M27" s="82">
        <v>14.572643307432928</v>
      </c>
      <c r="N27" s="67"/>
      <c r="O27" s="232"/>
      <c r="P27" s="229"/>
      <c r="Q27" s="71" t="s">
        <v>18</v>
      </c>
      <c r="R27" s="81">
        <v>100</v>
      </c>
      <c r="S27" s="81">
        <v>6.4</v>
      </c>
      <c r="T27" s="81">
        <v>2</v>
      </c>
      <c r="U27" s="81">
        <v>32.700000000000003</v>
      </c>
      <c r="V27" s="81">
        <v>13.4</v>
      </c>
      <c r="W27" s="81">
        <v>0.2</v>
      </c>
      <c r="X27" s="81">
        <v>18.100000000000001</v>
      </c>
      <c r="Y27" s="81">
        <v>1.5</v>
      </c>
      <c r="Z27" s="82">
        <v>16.899999999999999</v>
      </c>
      <c r="AA27" s="82">
        <v>9</v>
      </c>
      <c r="AB27" s="5"/>
    </row>
    <row r="28" spans="1:28" ht="13.5" customHeight="1">
      <c r="A28" s="232"/>
      <c r="B28" s="229"/>
      <c r="C28" s="71" t="s">
        <v>93</v>
      </c>
      <c r="D28" s="27">
        <v>100</v>
      </c>
      <c r="E28" s="27">
        <v>30.421408797293143</v>
      </c>
      <c r="F28" s="50" t="s">
        <v>62</v>
      </c>
      <c r="G28" s="27">
        <v>15.249154106428792</v>
      </c>
      <c r="H28" s="27">
        <v>10.473700399876961</v>
      </c>
      <c r="I28" s="27">
        <v>1.130421408797293</v>
      </c>
      <c r="J28" s="27">
        <v>0.39987696093509689</v>
      </c>
      <c r="K28" s="27">
        <v>0.19224853891110427</v>
      </c>
      <c r="L28" s="27">
        <v>10.542909873884959</v>
      </c>
      <c r="M28" s="26">
        <v>31.590279913872653</v>
      </c>
      <c r="N28" s="67"/>
      <c r="O28" s="232"/>
      <c r="P28" s="229"/>
      <c r="Q28" s="71" t="s">
        <v>93</v>
      </c>
      <c r="R28" s="27">
        <v>100</v>
      </c>
      <c r="S28" s="27">
        <v>10.1</v>
      </c>
      <c r="T28" s="27">
        <v>0.7</v>
      </c>
      <c r="U28" s="27">
        <v>17</v>
      </c>
      <c r="V28" s="27">
        <v>6.3</v>
      </c>
      <c r="W28" s="27">
        <v>1.8</v>
      </c>
      <c r="X28" s="27">
        <v>2.4</v>
      </c>
      <c r="Y28" s="27">
        <v>0.7</v>
      </c>
      <c r="Z28" s="26">
        <v>9.1999999999999993</v>
      </c>
      <c r="AA28" s="26">
        <v>51.8</v>
      </c>
      <c r="AB28" s="5"/>
    </row>
    <row r="29" spans="1:28" ht="13.5" customHeight="1">
      <c r="A29" s="233"/>
      <c r="B29" s="230"/>
      <c r="C29" s="76" t="s">
        <v>0</v>
      </c>
      <c r="D29" s="30">
        <v>100</v>
      </c>
      <c r="E29" s="30">
        <v>2.2224794536404677</v>
      </c>
      <c r="F29" s="30">
        <v>0.43986572519967587</v>
      </c>
      <c r="G29" s="30">
        <v>8.6468341243199447</v>
      </c>
      <c r="H29" s="30">
        <v>18.034494733186712</v>
      </c>
      <c r="I29" s="30">
        <v>9.6770459543928702</v>
      </c>
      <c r="J29" s="30">
        <v>7.5008681560365789</v>
      </c>
      <c r="K29" s="30">
        <v>0.74082648454682254</v>
      </c>
      <c r="L29" s="30">
        <v>9.3876606088667671</v>
      </c>
      <c r="M29" s="29">
        <v>43.349924759810165</v>
      </c>
      <c r="N29" s="67"/>
      <c r="O29" s="233"/>
      <c r="P29" s="230"/>
      <c r="Q29" s="76" t="s">
        <v>0</v>
      </c>
      <c r="R29" s="30">
        <v>100</v>
      </c>
      <c r="S29" s="30">
        <v>4.8</v>
      </c>
      <c r="T29" s="30">
        <v>2</v>
      </c>
      <c r="U29" s="30">
        <v>12.5</v>
      </c>
      <c r="V29" s="30">
        <v>8.4</v>
      </c>
      <c r="W29" s="30">
        <v>6.8</v>
      </c>
      <c r="X29" s="30">
        <v>5.5</v>
      </c>
      <c r="Y29" s="30">
        <v>0.6</v>
      </c>
      <c r="Z29" s="29">
        <v>8</v>
      </c>
      <c r="AA29" s="29">
        <v>51.4</v>
      </c>
      <c r="AB29" s="5"/>
    </row>
    <row r="30" spans="1:28" s="66" customFormat="1" ht="12.75" customHeight="1">
      <c r="A30" s="64" t="s">
        <v>1</v>
      </c>
      <c r="B30" s="65"/>
      <c r="C30" s="65"/>
      <c r="D30" s="65"/>
      <c r="E30" s="65"/>
      <c r="F30" s="65"/>
      <c r="G30" s="65"/>
      <c r="H30" s="65"/>
      <c r="I30" s="65"/>
      <c r="J30" s="65"/>
      <c r="K30" s="65"/>
      <c r="L30" s="65"/>
      <c r="M30" s="65"/>
      <c r="N30" s="65"/>
      <c r="O30" s="64"/>
      <c r="P30" s="65"/>
      <c r="Q30" s="65"/>
      <c r="R30" s="65"/>
      <c r="S30" s="65"/>
      <c r="T30" s="65"/>
      <c r="U30" s="65"/>
      <c r="V30" s="65"/>
      <c r="W30" s="65"/>
      <c r="X30" s="65"/>
      <c r="Y30" s="65"/>
      <c r="Z30" s="65"/>
      <c r="AA30" s="65"/>
      <c r="AB30" s="65"/>
    </row>
    <row r="31" spans="1:28" ht="12.75" customHeight="1">
      <c r="A31" s="4" t="s">
        <v>2</v>
      </c>
      <c r="B31" s="5"/>
      <c r="C31" s="5"/>
      <c r="D31" s="5"/>
      <c r="E31" s="5"/>
      <c r="F31" s="5"/>
      <c r="G31" s="5"/>
      <c r="H31" s="5"/>
      <c r="I31" s="5"/>
      <c r="J31" s="5"/>
      <c r="K31" s="5"/>
      <c r="L31" s="5"/>
      <c r="M31" s="5"/>
      <c r="N31" s="5"/>
      <c r="O31" s="4"/>
      <c r="P31" s="5"/>
      <c r="Q31" s="5"/>
      <c r="R31" s="5"/>
      <c r="S31" s="5"/>
      <c r="T31" s="5"/>
      <c r="U31" s="5"/>
      <c r="V31" s="5"/>
      <c r="W31" s="5"/>
      <c r="X31" s="5"/>
      <c r="Y31" s="5"/>
      <c r="Z31" s="5"/>
      <c r="AA31" s="5"/>
      <c r="AB31" s="5"/>
    </row>
    <row r="32" spans="1:28" ht="12.7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64" spans="1:1" ht="12.75" customHeight="1">
      <c r="A64" s="6" t="s">
        <v>123</v>
      </c>
    </row>
  </sheetData>
  <mergeCells count="14">
    <mergeCell ref="P24:P29"/>
    <mergeCell ref="O18:O29"/>
    <mergeCell ref="A5:C5"/>
    <mergeCell ref="A6:A17"/>
    <mergeCell ref="B6:B11"/>
    <mergeCell ref="B12:B17"/>
    <mergeCell ref="A18:A29"/>
    <mergeCell ref="B18:B23"/>
    <mergeCell ref="B24:B29"/>
    <mergeCell ref="O5:Q5"/>
    <mergeCell ref="O6:O17"/>
    <mergeCell ref="P6:P11"/>
    <mergeCell ref="P12:P17"/>
    <mergeCell ref="P18:P23"/>
  </mergeCells>
  <phoneticPr fontId="1"/>
  <pageMargins left="0.7" right="0.7" top="0.75" bottom="0.75" header="0.3" footer="0.3"/>
  <pageSetup paperSize="9"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47D1-EBBD-4DBF-9697-C1DEF016B0F3}">
  <sheetPr>
    <pageSetUpPr fitToPage="1"/>
  </sheetPr>
  <dimension ref="A1:Z61"/>
  <sheetViews>
    <sheetView showGridLines="0" zoomScale="70" zoomScaleNormal="70" workbookViewId="0">
      <selection activeCell="O66" sqref="O66"/>
    </sheetView>
  </sheetViews>
  <sheetFormatPr defaultRowHeight="9.75"/>
  <cols>
    <col min="1" max="1" width="3" style="6" customWidth="1"/>
    <col min="2" max="12" width="9" style="6"/>
    <col min="13" max="13" width="3.5" style="6" customWidth="1"/>
    <col min="14" max="14" width="3" style="6" customWidth="1"/>
    <col min="15" max="16384" width="9" style="6"/>
  </cols>
  <sheetData>
    <row r="1" spans="1:26" s="12" customFormat="1" ht="15.75" customHeight="1">
      <c r="A1" s="63" t="s">
        <v>160</v>
      </c>
      <c r="B1" s="93"/>
      <c r="C1" s="93"/>
      <c r="D1" s="93"/>
      <c r="E1" s="93"/>
      <c r="F1" s="93"/>
      <c r="G1" s="93"/>
      <c r="H1" s="93"/>
      <c r="I1" s="93"/>
      <c r="J1" s="93"/>
      <c r="K1" s="93"/>
      <c r="L1" s="93"/>
      <c r="M1" s="93"/>
      <c r="N1" s="92"/>
      <c r="O1" s="93"/>
      <c r="P1" s="93"/>
      <c r="Q1" s="93"/>
      <c r="R1" s="93"/>
      <c r="S1" s="93"/>
      <c r="T1" s="93"/>
      <c r="U1" s="93"/>
      <c r="V1" s="93"/>
      <c r="W1" s="93"/>
      <c r="X1" s="93"/>
      <c r="Y1" s="93"/>
      <c r="Z1" s="11"/>
    </row>
    <row r="2" spans="1:26" s="12" customFormat="1" ht="15.75" customHeight="1">
      <c r="A2" s="63"/>
      <c r="B2" s="93"/>
      <c r="C2" s="93"/>
      <c r="D2" s="93"/>
      <c r="E2" s="93"/>
      <c r="F2" s="93"/>
      <c r="G2" s="93"/>
      <c r="H2" s="93"/>
      <c r="I2" s="93"/>
      <c r="J2" s="93"/>
      <c r="K2" s="93"/>
      <c r="L2" s="93"/>
      <c r="M2" s="93"/>
      <c r="N2" s="92"/>
      <c r="O2" s="93"/>
      <c r="P2" s="93"/>
      <c r="Q2" s="93"/>
      <c r="R2" s="93"/>
      <c r="S2" s="93"/>
      <c r="T2" s="93"/>
      <c r="U2" s="93"/>
      <c r="V2" s="93"/>
      <c r="W2" s="93"/>
      <c r="X2" s="93"/>
      <c r="Y2" s="93"/>
      <c r="Z2" s="11"/>
    </row>
    <row r="3" spans="1:26" s="95" customFormat="1" ht="15.75" customHeight="1">
      <c r="A3" s="104" t="s">
        <v>102</v>
      </c>
      <c r="B3" s="105"/>
      <c r="C3" s="105"/>
      <c r="D3" s="105"/>
      <c r="E3" s="105"/>
      <c r="F3" s="105"/>
      <c r="G3" s="105"/>
      <c r="H3" s="105"/>
      <c r="I3" s="105"/>
      <c r="J3" s="105"/>
      <c r="K3" s="105"/>
      <c r="L3" s="105"/>
      <c r="M3" s="94"/>
      <c r="N3" s="104" t="s">
        <v>103</v>
      </c>
      <c r="O3" s="105"/>
      <c r="P3" s="105"/>
      <c r="Q3" s="105"/>
      <c r="R3" s="105"/>
      <c r="S3" s="105"/>
      <c r="T3" s="105"/>
      <c r="U3" s="105"/>
      <c r="V3" s="105"/>
      <c r="W3" s="105"/>
      <c r="X3" s="105"/>
      <c r="Y3" s="105"/>
      <c r="Z3" s="94"/>
    </row>
    <row r="4" spans="1:26">
      <c r="A4" s="238"/>
      <c r="B4" s="239"/>
      <c r="C4" s="242"/>
      <c r="D4" s="238"/>
      <c r="E4" s="238"/>
      <c r="F4" s="238"/>
      <c r="G4" s="238"/>
      <c r="H4" s="238"/>
      <c r="I4" s="238"/>
      <c r="J4" s="238"/>
      <c r="K4" s="238"/>
      <c r="L4" s="238"/>
      <c r="M4" s="5"/>
      <c r="N4" s="238"/>
      <c r="O4" s="239"/>
      <c r="P4" s="242"/>
      <c r="Q4" s="238"/>
      <c r="R4" s="238"/>
      <c r="S4" s="238"/>
      <c r="T4" s="238"/>
      <c r="U4" s="238"/>
      <c r="V4" s="238"/>
      <c r="W4" s="238"/>
      <c r="X4" s="238"/>
      <c r="Y4" s="238"/>
      <c r="Z4" s="5"/>
    </row>
    <row r="5" spans="1:26" ht="19.5">
      <c r="A5" s="240"/>
      <c r="B5" s="241"/>
      <c r="C5" s="9" t="s">
        <v>3</v>
      </c>
      <c r="D5" s="7" t="s">
        <v>4</v>
      </c>
      <c r="E5" s="7" t="s">
        <v>5</v>
      </c>
      <c r="F5" s="3" t="s">
        <v>6</v>
      </c>
      <c r="G5" s="3" t="s">
        <v>7</v>
      </c>
      <c r="H5" s="3" t="s">
        <v>52</v>
      </c>
      <c r="I5" s="3" t="s">
        <v>8</v>
      </c>
      <c r="J5" s="3" t="s">
        <v>9</v>
      </c>
      <c r="K5" s="10" t="s">
        <v>61</v>
      </c>
      <c r="L5" s="8" t="s">
        <v>10</v>
      </c>
      <c r="M5" s="5"/>
      <c r="N5" s="240"/>
      <c r="O5" s="241"/>
      <c r="P5" s="9" t="s">
        <v>3</v>
      </c>
      <c r="Q5" s="7" t="s">
        <v>4</v>
      </c>
      <c r="R5" s="7" t="s">
        <v>5</v>
      </c>
      <c r="S5" s="3" t="s">
        <v>6</v>
      </c>
      <c r="T5" s="3" t="s">
        <v>7</v>
      </c>
      <c r="U5" s="3" t="s">
        <v>52</v>
      </c>
      <c r="V5" s="3" t="s">
        <v>8</v>
      </c>
      <c r="W5" s="3" t="s">
        <v>9</v>
      </c>
      <c r="X5" s="10" t="s">
        <v>61</v>
      </c>
      <c r="Y5" s="8" t="s">
        <v>10</v>
      </c>
      <c r="Z5" s="5"/>
    </row>
    <row r="6" spans="1:26" ht="16.5" customHeight="1">
      <c r="A6" s="235" t="s">
        <v>21</v>
      </c>
      <c r="B6" s="85" t="s">
        <v>53</v>
      </c>
      <c r="C6" s="86">
        <v>115319</v>
      </c>
      <c r="D6" s="86">
        <v>5764</v>
      </c>
      <c r="E6" s="86">
        <v>352</v>
      </c>
      <c r="F6" s="86">
        <v>15363</v>
      </c>
      <c r="G6" s="86">
        <v>43038</v>
      </c>
      <c r="H6" s="86">
        <v>2740</v>
      </c>
      <c r="I6" s="86">
        <v>5273</v>
      </c>
      <c r="J6" s="86">
        <v>2124</v>
      </c>
      <c r="K6" s="45">
        <v>6176</v>
      </c>
      <c r="L6" s="45">
        <v>34489</v>
      </c>
      <c r="M6" s="5"/>
      <c r="N6" s="235" t="s">
        <v>21</v>
      </c>
      <c r="O6" s="85" t="s">
        <v>53</v>
      </c>
      <c r="P6" s="86">
        <v>149029</v>
      </c>
      <c r="Q6" s="86">
        <v>4961</v>
      </c>
      <c r="R6" s="86">
        <v>1629</v>
      </c>
      <c r="S6" s="86">
        <v>21910</v>
      </c>
      <c r="T6" s="86">
        <v>36729</v>
      </c>
      <c r="U6" s="86">
        <v>4559</v>
      </c>
      <c r="V6" s="86">
        <v>4784</v>
      </c>
      <c r="W6" s="86">
        <v>3598</v>
      </c>
      <c r="X6" s="45">
        <v>11062</v>
      </c>
      <c r="Y6" s="45">
        <v>59797</v>
      </c>
      <c r="Z6" s="5"/>
    </row>
    <row r="7" spans="1:26" ht="16.5" customHeight="1">
      <c r="A7" s="236"/>
      <c r="B7" s="87" t="s">
        <v>54</v>
      </c>
      <c r="C7" s="88" t="s">
        <v>51</v>
      </c>
      <c r="D7" s="88" t="s">
        <v>51</v>
      </c>
      <c r="E7" s="89" t="s">
        <v>34</v>
      </c>
      <c r="F7" s="88" t="s">
        <v>34</v>
      </c>
      <c r="G7" s="88" t="s">
        <v>34</v>
      </c>
      <c r="H7" s="88" t="s">
        <v>34</v>
      </c>
      <c r="I7" s="88" t="s">
        <v>34</v>
      </c>
      <c r="J7" s="89" t="s">
        <v>34</v>
      </c>
      <c r="K7" s="48" t="s">
        <v>34</v>
      </c>
      <c r="L7" s="48" t="s">
        <v>34</v>
      </c>
      <c r="M7" s="5"/>
      <c r="N7" s="236"/>
      <c r="O7" s="87" t="s">
        <v>54</v>
      </c>
      <c r="P7" s="88">
        <v>96407</v>
      </c>
      <c r="Q7" s="88">
        <v>7134</v>
      </c>
      <c r="R7" s="89">
        <v>184</v>
      </c>
      <c r="S7" s="88">
        <v>16867</v>
      </c>
      <c r="T7" s="88">
        <v>16184</v>
      </c>
      <c r="U7" s="88">
        <v>6096</v>
      </c>
      <c r="V7" s="88">
        <v>2121</v>
      </c>
      <c r="W7" s="89">
        <v>400</v>
      </c>
      <c r="X7" s="48">
        <v>5517</v>
      </c>
      <c r="Y7" s="48">
        <v>41904</v>
      </c>
      <c r="Z7" s="5"/>
    </row>
    <row r="8" spans="1:26" ht="16.5" customHeight="1">
      <c r="A8" s="236"/>
      <c r="B8" s="87" t="s">
        <v>55</v>
      </c>
      <c r="C8" s="88">
        <v>139935</v>
      </c>
      <c r="D8" s="88">
        <v>34182</v>
      </c>
      <c r="E8" s="89" t="s">
        <v>34</v>
      </c>
      <c r="F8" s="88">
        <v>13416</v>
      </c>
      <c r="G8" s="88">
        <v>35097</v>
      </c>
      <c r="H8" s="88">
        <v>1312</v>
      </c>
      <c r="I8" s="88">
        <v>2367</v>
      </c>
      <c r="J8" s="88">
        <v>3230</v>
      </c>
      <c r="K8" s="48">
        <v>5971</v>
      </c>
      <c r="L8" s="48">
        <v>44360</v>
      </c>
      <c r="M8" s="5"/>
      <c r="N8" s="236"/>
      <c r="O8" s="87" t="s">
        <v>55</v>
      </c>
      <c r="P8" s="88">
        <v>134649</v>
      </c>
      <c r="Q8" s="88">
        <v>6680</v>
      </c>
      <c r="R8" s="89">
        <v>417</v>
      </c>
      <c r="S8" s="88">
        <v>24551</v>
      </c>
      <c r="T8" s="88">
        <v>28541</v>
      </c>
      <c r="U8" s="88">
        <v>5968</v>
      </c>
      <c r="V8" s="88">
        <v>3897</v>
      </c>
      <c r="W8" s="88">
        <v>1172</v>
      </c>
      <c r="X8" s="48">
        <v>10112</v>
      </c>
      <c r="Y8" s="48">
        <v>53311</v>
      </c>
      <c r="Z8" s="5"/>
    </row>
    <row r="9" spans="1:26" ht="16.5" customHeight="1">
      <c r="A9" s="236"/>
      <c r="B9" s="87" t="s">
        <v>56</v>
      </c>
      <c r="C9" s="88">
        <v>117308</v>
      </c>
      <c r="D9" s="88">
        <v>3126</v>
      </c>
      <c r="E9" s="89">
        <v>337</v>
      </c>
      <c r="F9" s="88">
        <v>11689</v>
      </c>
      <c r="G9" s="88">
        <v>49656</v>
      </c>
      <c r="H9" s="88">
        <v>8852</v>
      </c>
      <c r="I9" s="88">
        <v>5396</v>
      </c>
      <c r="J9" s="88">
        <v>27</v>
      </c>
      <c r="K9" s="48">
        <v>9994</v>
      </c>
      <c r="L9" s="48">
        <v>28231</v>
      </c>
      <c r="M9" s="5"/>
      <c r="N9" s="236"/>
      <c r="O9" s="87" t="s">
        <v>56</v>
      </c>
      <c r="P9" s="88">
        <v>147854</v>
      </c>
      <c r="Q9" s="88">
        <v>6772</v>
      </c>
      <c r="R9" s="89">
        <v>604</v>
      </c>
      <c r="S9" s="88">
        <v>25448</v>
      </c>
      <c r="T9" s="88">
        <v>36184</v>
      </c>
      <c r="U9" s="88">
        <v>5938</v>
      </c>
      <c r="V9" s="88">
        <v>4323</v>
      </c>
      <c r="W9" s="88">
        <v>2683</v>
      </c>
      <c r="X9" s="48">
        <v>12801</v>
      </c>
      <c r="Y9" s="48">
        <v>53101</v>
      </c>
      <c r="Z9" s="5"/>
    </row>
    <row r="10" spans="1:26" ht="16.5" customHeight="1">
      <c r="A10" s="236"/>
      <c r="B10" s="87" t="s">
        <v>57</v>
      </c>
      <c r="C10" s="88">
        <v>116363</v>
      </c>
      <c r="D10" s="88">
        <v>4046</v>
      </c>
      <c r="E10" s="88" t="s">
        <v>34</v>
      </c>
      <c r="F10" s="88">
        <v>20072</v>
      </c>
      <c r="G10" s="88">
        <v>41772</v>
      </c>
      <c r="H10" s="88">
        <v>1779</v>
      </c>
      <c r="I10" s="88">
        <v>4147</v>
      </c>
      <c r="J10" s="88">
        <v>3090</v>
      </c>
      <c r="K10" s="48">
        <v>4381</v>
      </c>
      <c r="L10" s="48">
        <v>37076</v>
      </c>
      <c r="M10" s="5"/>
      <c r="N10" s="236"/>
      <c r="O10" s="87" t="s">
        <v>57</v>
      </c>
      <c r="P10" s="88">
        <v>166337</v>
      </c>
      <c r="Q10" s="88">
        <v>6687</v>
      </c>
      <c r="R10" s="88">
        <v>1299</v>
      </c>
      <c r="S10" s="88">
        <v>23735</v>
      </c>
      <c r="T10" s="88">
        <v>40514</v>
      </c>
      <c r="U10" s="88">
        <v>5866</v>
      </c>
      <c r="V10" s="88">
        <v>6104</v>
      </c>
      <c r="W10" s="88">
        <v>3409</v>
      </c>
      <c r="X10" s="48">
        <v>13446</v>
      </c>
      <c r="Y10" s="48">
        <v>65277</v>
      </c>
      <c r="Z10" s="5"/>
    </row>
    <row r="11" spans="1:26" ht="16.5" customHeight="1">
      <c r="A11" s="236"/>
      <c r="B11" s="87" t="s">
        <v>58</v>
      </c>
      <c r="C11" s="88">
        <v>131435</v>
      </c>
      <c r="D11" s="88">
        <v>518</v>
      </c>
      <c r="E11" s="88">
        <v>989</v>
      </c>
      <c r="F11" s="88">
        <v>16537</v>
      </c>
      <c r="G11" s="88">
        <v>45871</v>
      </c>
      <c r="H11" s="88">
        <v>3050</v>
      </c>
      <c r="I11" s="88">
        <v>2236</v>
      </c>
      <c r="J11" s="88">
        <v>2539</v>
      </c>
      <c r="K11" s="48">
        <v>7360</v>
      </c>
      <c r="L11" s="48">
        <v>52335</v>
      </c>
      <c r="M11" s="5"/>
      <c r="N11" s="236"/>
      <c r="O11" s="87" t="s">
        <v>58</v>
      </c>
      <c r="P11" s="88">
        <v>171338</v>
      </c>
      <c r="Q11" s="88">
        <v>4413</v>
      </c>
      <c r="R11" s="88">
        <v>2081</v>
      </c>
      <c r="S11" s="88">
        <v>23103</v>
      </c>
      <c r="T11" s="88">
        <v>43035</v>
      </c>
      <c r="U11" s="88">
        <v>3900</v>
      </c>
      <c r="V11" s="88">
        <v>5449</v>
      </c>
      <c r="W11" s="88">
        <v>4628</v>
      </c>
      <c r="X11" s="48">
        <v>13747</v>
      </c>
      <c r="Y11" s="48">
        <v>70982</v>
      </c>
      <c r="Z11" s="5"/>
    </row>
    <row r="12" spans="1:26" ht="16.5" customHeight="1">
      <c r="A12" s="236"/>
      <c r="B12" s="87" t="s">
        <v>59</v>
      </c>
      <c r="C12" s="88">
        <v>147217</v>
      </c>
      <c r="D12" s="88">
        <v>855</v>
      </c>
      <c r="E12" s="88">
        <v>763</v>
      </c>
      <c r="F12" s="88">
        <v>23546</v>
      </c>
      <c r="G12" s="88">
        <v>49883</v>
      </c>
      <c r="H12" s="88">
        <v>1355</v>
      </c>
      <c r="I12" s="88">
        <v>11098</v>
      </c>
      <c r="J12" s="88">
        <v>3567</v>
      </c>
      <c r="K12" s="48">
        <v>2866</v>
      </c>
      <c r="L12" s="48">
        <v>53284</v>
      </c>
      <c r="M12" s="5"/>
      <c r="N12" s="236"/>
      <c r="O12" s="87" t="s">
        <v>59</v>
      </c>
      <c r="P12" s="88">
        <v>156175</v>
      </c>
      <c r="Q12" s="88">
        <v>2182</v>
      </c>
      <c r="R12" s="88">
        <v>2922</v>
      </c>
      <c r="S12" s="88">
        <v>19646</v>
      </c>
      <c r="T12" s="88">
        <v>43060</v>
      </c>
      <c r="U12" s="88">
        <v>2590</v>
      </c>
      <c r="V12" s="88">
        <v>5151</v>
      </c>
      <c r="W12" s="88">
        <v>5655</v>
      </c>
      <c r="X12" s="48">
        <v>10146</v>
      </c>
      <c r="Y12" s="48">
        <v>64823</v>
      </c>
      <c r="Z12" s="5"/>
    </row>
    <row r="13" spans="1:26" ht="16.5" customHeight="1">
      <c r="A13" s="237"/>
      <c r="B13" s="90" t="s">
        <v>60</v>
      </c>
      <c r="C13" s="91">
        <v>71198</v>
      </c>
      <c r="D13" s="91">
        <v>596</v>
      </c>
      <c r="E13" s="91" t="s">
        <v>34</v>
      </c>
      <c r="F13" s="91">
        <v>4515</v>
      </c>
      <c r="G13" s="91">
        <v>33956</v>
      </c>
      <c r="H13" s="91">
        <v>266</v>
      </c>
      <c r="I13" s="91">
        <v>5565</v>
      </c>
      <c r="J13" s="91">
        <v>190</v>
      </c>
      <c r="K13" s="52">
        <v>7241</v>
      </c>
      <c r="L13" s="52">
        <v>18869</v>
      </c>
      <c r="M13" s="5"/>
      <c r="N13" s="237"/>
      <c r="O13" s="90" t="s">
        <v>60</v>
      </c>
      <c r="P13" s="91">
        <v>132189</v>
      </c>
      <c r="Q13" s="91">
        <v>1310</v>
      </c>
      <c r="R13" s="91">
        <v>3356</v>
      </c>
      <c r="S13" s="91">
        <v>16150</v>
      </c>
      <c r="T13" s="91">
        <v>35951</v>
      </c>
      <c r="U13" s="91">
        <v>1933</v>
      </c>
      <c r="V13" s="91">
        <v>4814</v>
      </c>
      <c r="W13" s="91">
        <v>5438</v>
      </c>
      <c r="X13" s="52">
        <v>7029</v>
      </c>
      <c r="Y13" s="52">
        <v>56208</v>
      </c>
      <c r="Z13" s="5"/>
    </row>
    <row r="14" spans="1:26" ht="16.5" customHeight="1">
      <c r="A14" s="235" t="s">
        <v>20</v>
      </c>
      <c r="B14" s="85" t="s">
        <v>53</v>
      </c>
      <c r="C14" s="46">
        <v>100</v>
      </c>
      <c r="D14" s="46">
        <v>4.9983090384065072</v>
      </c>
      <c r="E14" s="46">
        <v>0.30524024662024468</v>
      </c>
      <c r="F14" s="46">
        <v>13.322175877348919</v>
      </c>
      <c r="G14" s="46">
        <v>37.320823108074123</v>
      </c>
      <c r="H14" s="46">
        <v>2.3760178288053142</v>
      </c>
      <c r="I14" s="46">
        <v>4.5725335807629275</v>
      </c>
      <c r="J14" s="46">
        <v>1.8418473972198857</v>
      </c>
      <c r="K14" s="46">
        <v>5.3555788725188389</v>
      </c>
      <c r="L14" s="15">
        <v>29.907474050243238</v>
      </c>
      <c r="M14" s="5"/>
      <c r="N14" s="235" t="s">
        <v>20</v>
      </c>
      <c r="O14" s="85" t="s">
        <v>53</v>
      </c>
      <c r="P14" s="46">
        <v>100</v>
      </c>
      <c r="Q14" s="46">
        <v>3.3</v>
      </c>
      <c r="R14" s="46">
        <v>1.1000000000000001</v>
      </c>
      <c r="S14" s="46">
        <v>14.7</v>
      </c>
      <c r="T14" s="46">
        <v>24.6</v>
      </c>
      <c r="U14" s="46">
        <v>3.1</v>
      </c>
      <c r="V14" s="46">
        <v>3.2</v>
      </c>
      <c r="W14" s="46">
        <v>2.4</v>
      </c>
      <c r="X14" s="15">
        <v>7.4</v>
      </c>
      <c r="Y14" s="15">
        <v>40.1</v>
      </c>
      <c r="Z14" s="5"/>
    </row>
    <row r="15" spans="1:26" ht="16.5" customHeight="1">
      <c r="A15" s="236"/>
      <c r="B15" s="87" t="s">
        <v>54</v>
      </c>
      <c r="C15" s="88" t="s">
        <v>51</v>
      </c>
      <c r="D15" s="88" t="s">
        <v>51</v>
      </c>
      <c r="E15" s="89" t="s">
        <v>34</v>
      </c>
      <c r="F15" s="88" t="s">
        <v>34</v>
      </c>
      <c r="G15" s="88" t="s">
        <v>34</v>
      </c>
      <c r="H15" s="88" t="s">
        <v>34</v>
      </c>
      <c r="I15" s="88" t="s">
        <v>34</v>
      </c>
      <c r="J15" s="89" t="s">
        <v>34</v>
      </c>
      <c r="K15" s="48" t="s">
        <v>34</v>
      </c>
      <c r="L15" s="48" t="s">
        <v>34</v>
      </c>
      <c r="M15" s="5"/>
      <c r="N15" s="236"/>
      <c r="O15" s="87" t="s">
        <v>54</v>
      </c>
      <c r="P15" s="50">
        <v>100</v>
      </c>
      <c r="Q15" s="50">
        <v>7.4</v>
      </c>
      <c r="R15" s="50">
        <v>0.2</v>
      </c>
      <c r="S15" s="50">
        <v>17.5</v>
      </c>
      <c r="T15" s="50">
        <v>16.8</v>
      </c>
      <c r="U15" s="50">
        <v>6.3</v>
      </c>
      <c r="V15" s="50">
        <v>2.2000000000000002</v>
      </c>
      <c r="W15" s="50">
        <v>0.4</v>
      </c>
      <c r="X15" s="49">
        <v>5.7</v>
      </c>
      <c r="Y15" s="49">
        <v>43.5</v>
      </c>
      <c r="Z15" s="5"/>
    </row>
    <row r="16" spans="1:26" ht="16.5" customHeight="1">
      <c r="A16" s="236"/>
      <c r="B16" s="87" t="s">
        <v>55</v>
      </c>
      <c r="C16" s="50">
        <v>100</v>
      </c>
      <c r="D16" s="50">
        <v>24.427055418587202</v>
      </c>
      <c r="E16" s="89" t="s">
        <v>34</v>
      </c>
      <c r="F16" s="50">
        <v>9.5873083931825498</v>
      </c>
      <c r="G16" s="50">
        <v>25.080930431986282</v>
      </c>
      <c r="H16" s="50">
        <v>0.93757816128916993</v>
      </c>
      <c r="I16" s="50">
        <v>1.6914996248258121</v>
      </c>
      <c r="J16" s="50">
        <v>2.3082145281737949</v>
      </c>
      <c r="K16" s="50">
        <v>4.2669810983670988</v>
      </c>
      <c r="L16" s="49">
        <v>31.700432343588091</v>
      </c>
      <c r="M16" s="5"/>
      <c r="N16" s="236"/>
      <c r="O16" s="87" t="s">
        <v>55</v>
      </c>
      <c r="P16" s="50">
        <v>100</v>
      </c>
      <c r="Q16" s="50">
        <v>5</v>
      </c>
      <c r="R16" s="50">
        <v>0.3</v>
      </c>
      <c r="S16" s="50">
        <v>18.2</v>
      </c>
      <c r="T16" s="50">
        <v>21.2</v>
      </c>
      <c r="U16" s="50">
        <v>4.4000000000000004</v>
      </c>
      <c r="V16" s="50">
        <v>2.9</v>
      </c>
      <c r="W16" s="50">
        <v>0.9</v>
      </c>
      <c r="X16" s="49">
        <v>7.5</v>
      </c>
      <c r="Y16" s="49">
        <v>39.6</v>
      </c>
      <c r="Z16" s="5"/>
    </row>
    <row r="17" spans="1:26" ht="16.5" customHeight="1">
      <c r="A17" s="236"/>
      <c r="B17" s="87" t="s">
        <v>56</v>
      </c>
      <c r="C17" s="50">
        <v>100</v>
      </c>
      <c r="D17" s="50">
        <v>2.6647798956592901</v>
      </c>
      <c r="E17" s="50">
        <v>0.28727793500869503</v>
      </c>
      <c r="F17" s="50">
        <v>9.9643673065775573</v>
      </c>
      <c r="G17" s="50">
        <v>42.329593889589802</v>
      </c>
      <c r="H17" s="50">
        <v>7.5459474204657813</v>
      </c>
      <c r="I17" s="50">
        <v>4.5998567872608858</v>
      </c>
      <c r="J17" s="50">
        <v>2.3016333071913257E-2</v>
      </c>
      <c r="K17" s="50">
        <v>8.519453063729669</v>
      </c>
      <c r="L17" s="49">
        <v>24.06570736863641</v>
      </c>
      <c r="M17" s="5"/>
      <c r="N17" s="236"/>
      <c r="O17" s="87" t="s">
        <v>56</v>
      </c>
      <c r="P17" s="50">
        <v>100</v>
      </c>
      <c r="Q17" s="50">
        <v>4.5999999999999996</v>
      </c>
      <c r="R17" s="50">
        <v>0.4</v>
      </c>
      <c r="S17" s="50">
        <v>17.2</v>
      </c>
      <c r="T17" s="50">
        <v>24.5</v>
      </c>
      <c r="U17" s="50">
        <v>4</v>
      </c>
      <c r="V17" s="50">
        <v>2.9</v>
      </c>
      <c r="W17" s="50">
        <v>1.8</v>
      </c>
      <c r="X17" s="49">
        <v>8.6999999999999993</v>
      </c>
      <c r="Y17" s="49">
        <v>35.9</v>
      </c>
      <c r="Z17" s="5"/>
    </row>
    <row r="18" spans="1:26" ht="16.5" customHeight="1">
      <c r="A18" s="236"/>
      <c r="B18" s="87" t="s">
        <v>57</v>
      </c>
      <c r="C18" s="50">
        <v>100</v>
      </c>
      <c r="D18" s="50">
        <v>3.477050265118637</v>
      </c>
      <c r="E18" s="50" t="s">
        <v>51</v>
      </c>
      <c r="F18" s="50">
        <v>17.249469333035414</v>
      </c>
      <c r="G18" s="50">
        <v>35.89800881723572</v>
      </c>
      <c r="H18" s="50">
        <v>1.5288364858245318</v>
      </c>
      <c r="I18" s="50">
        <v>3.5638476147916434</v>
      </c>
      <c r="J18" s="50">
        <v>2.6554832721741448</v>
      </c>
      <c r="K18" s="50">
        <v>3.7649424645291028</v>
      </c>
      <c r="L18" s="49">
        <v>31.862361747290809</v>
      </c>
      <c r="M18" s="5"/>
      <c r="N18" s="236"/>
      <c r="O18" s="87" t="s">
        <v>57</v>
      </c>
      <c r="P18" s="50">
        <v>100</v>
      </c>
      <c r="Q18" s="50">
        <v>4</v>
      </c>
      <c r="R18" s="50">
        <v>0.8</v>
      </c>
      <c r="S18" s="50">
        <v>14.3</v>
      </c>
      <c r="T18" s="50">
        <v>24.4</v>
      </c>
      <c r="U18" s="50">
        <v>3.5</v>
      </c>
      <c r="V18" s="50">
        <v>3.7</v>
      </c>
      <c r="W18" s="50">
        <v>2</v>
      </c>
      <c r="X18" s="49">
        <v>8.1</v>
      </c>
      <c r="Y18" s="49">
        <v>39.200000000000003</v>
      </c>
      <c r="Z18" s="5"/>
    </row>
    <row r="19" spans="1:26" ht="16.5" customHeight="1">
      <c r="A19" s="236"/>
      <c r="B19" s="87" t="s">
        <v>58</v>
      </c>
      <c r="C19" s="50">
        <v>100</v>
      </c>
      <c r="D19" s="50">
        <v>0.39411115760642146</v>
      </c>
      <c r="E19" s="50">
        <v>0.7524631947350402</v>
      </c>
      <c r="F19" s="50">
        <v>12.581884581732417</v>
      </c>
      <c r="G19" s="50">
        <v>34.900140753984857</v>
      </c>
      <c r="H19" s="50">
        <v>2.3205386693042187</v>
      </c>
      <c r="I19" s="50">
        <v>1.7012211359226994</v>
      </c>
      <c r="J19" s="50">
        <v>1.9317533381519383</v>
      </c>
      <c r="K19" s="50">
        <v>5.599726100353787</v>
      </c>
      <c r="L19" s="49">
        <v>39.818161068208617</v>
      </c>
      <c r="M19" s="5"/>
      <c r="N19" s="236"/>
      <c r="O19" s="87" t="s">
        <v>58</v>
      </c>
      <c r="P19" s="50">
        <v>100</v>
      </c>
      <c r="Q19" s="50">
        <v>2.6</v>
      </c>
      <c r="R19" s="50">
        <v>1.2</v>
      </c>
      <c r="S19" s="50">
        <v>13.5</v>
      </c>
      <c r="T19" s="50">
        <v>25.1</v>
      </c>
      <c r="U19" s="50">
        <v>2.2999999999999998</v>
      </c>
      <c r="V19" s="50">
        <v>3.2</v>
      </c>
      <c r="W19" s="50">
        <v>2.7</v>
      </c>
      <c r="X19" s="49">
        <v>8</v>
      </c>
      <c r="Y19" s="49">
        <v>41.4</v>
      </c>
      <c r="Z19" s="5"/>
    </row>
    <row r="20" spans="1:26" ht="16.5" customHeight="1">
      <c r="A20" s="236"/>
      <c r="B20" s="87" t="s">
        <v>59</v>
      </c>
      <c r="C20" s="50">
        <v>100</v>
      </c>
      <c r="D20" s="50">
        <v>0.58077531806788618</v>
      </c>
      <c r="E20" s="50">
        <v>0.51828253530502599</v>
      </c>
      <c r="F20" s="50">
        <v>15.994076771025084</v>
      </c>
      <c r="G20" s="50">
        <v>33.88399437564955</v>
      </c>
      <c r="H20" s="50">
        <v>0.92041000699647457</v>
      </c>
      <c r="I20" s="50">
        <v>7.538531555458948</v>
      </c>
      <c r="J20" s="50">
        <v>2.4229538708165497</v>
      </c>
      <c r="K20" s="50">
        <v>1.9467860369386687</v>
      </c>
      <c r="L20" s="49">
        <v>36.194189529741813</v>
      </c>
      <c r="M20" s="5"/>
      <c r="N20" s="236"/>
      <c r="O20" s="87" t="s">
        <v>59</v>
      </c>
      <c r="P20" s="50">
        <v>100</v>
      </c>
      <c r="Q20" s="50">
        <v>1.4</v>
      </c>
      <c r="R20" s="50">
        <v>1.9</v>
      </c>
      <c r="S20" s="50">
        <v>12.6</v>
      </c>
      <c r="T20" s="50">
        <v>27.6</v>
      </c>
      <c r="U20" s="50">
        <v>1.7</v>
      </c>
      <c r="V20" s="50">
        <v>3.3</v>
      </c>
      <c r="W20" s="50">
        <v>3.6</v>
      </c>
      <c r="X20" s="49">
        <v>6.5</v>
      </c>
      <c r="Y20" s="49">
        <v>41.5</v>
      </c>
      <c r="Z20" s="5"/>
    </row>
    <row r="21" spans="1:26" ht="16.5" customHeight="1">
      <c r="A21" s="237"/>
      <c r="B21" s="90" t="s">
        <v>60</v>
      </c>
      <c r="C21" s="54">
        <v>100</v>
      </c>
      <c r="D21" s="54">
        <v>0.8371021657911738</v>
      </c>
      <c r="E21" s="54" t="s">
        <v>51</v>
      </c>
      <c r="F21" s="54">
        <v>6.3414702660187086</v>
      </c>
      <c r="G21" s="54">
        <v>47.692350908733395</v>
      </c>
      <c r="H21" s="54">
        <v>0.37360600016854406</v>
      </c>
      <c r="I21" s="54">
        <v>7.8162307929998036</v>
      </c>
      <c r="J21" s="54">
        <v>0.26686142869181717</v>
      </c>
      <c r="K21" s="54">
        <v>10.170229500828674</v>
      </c>
      <c r="L21" s="53">
        <v>26.502148936767888</v>
      </c>
      <c r="M21" s="5"/>
      <c r="N21" s="237"/>
      <c r="O21" s="90" t="s">
        <v>60</v>
      </c>
      <c r="P21" s="54">
        <v>100</v>
      </c>
      <c r="Q21" s="54">
        <v>1</v>
      </c>
      <c r="R21" s="54">
        <v>2.5</v>
      </c>
      <c r="S21" s="54">
        <v>12.2</v>
      </c>
      <c r="T21" s="54">
        <v>27.2</v>
      </c>
      <c r="U21" s="54">
        <v>1.5</v>
      </c>
      <c r="V21" s="54">
        <v>3.6</v>
      </c>
      <c r="W21" s="54">
        <v>4.0999999999999996</v>
      </c>
      <c r="X21" s="53">
        <v>5.3</v>
      </c>
      <c r="Y21" s="53">
        <v>42.5</v>
      </c>
      <c r="Z21" s="5"/>
    </row>
    <row r="22" spans="1:26">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c r="A23" s="5"/>
      <c r="B23" s="5"/>
      <c r="C23" s="5"/>
      <c r="D23" s="5"/>
      <c r="E23" s="5"/>
      <c r="F23" s="5"/>
      <c r="G23" s="5"/>
      <c r="H23" s="5"/>
      <c r="I23" s="5"/>
      <c r="J23" s="5"/>
      <c r="K23" s="5"/>
      <c r="L23" s="5"/>
      <c r="M23" s="5"/>
      <c r="N23" s="5"/>
      <c r="O23" s="5"/>
      <c r="P23" s="5"/>
      <c r="Q23" s="5"/>
      <c r="R23" s="5"/>
      <c r="S23" s="5"/>
      <c r="T23" s="5"/>
      <c r="U23" s="5"/>
      <c r="V23" s="5"/>
      <c r="W23" s="5"/>
      <c r="X23" s="5"/>
      <c r="Y23" s="5"/>
      <c r="Z23" s="5"/>
    </row>
    <row r="61" spans="1:1">
      <c r="A61" s="6" t="s">
        <v>123</v>
      </c>
    </row>
  </sheetData>
  <mergeCells count="8">
    <mergeCell ref="A14:A21"/>
    <mergeCell ref="N14:N21"/>
    <mergeCell ref="N4:O5"/>
    <mergeCell ref="P4:Y4"/>
    <mergeCell ref="N6:N13"/>
    <mergeCell ref="A4:B5"/>
    <mergeCell ref="C4:L4"/>
    <mergeCell ref="A6:A13"/>
  </mergeCells>
  <phoneticPr fontId="1"/>
  <pageMargins left="0.7" right="0.7" top="0.75" bottom="0.75"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1-1_費目別消費支出（総世帯）</vt:lpstr>
      <vt:lpstr>1-2_費目別消費支出（二人世帯）</vt:lpstr>
      <vt:lpstr>2-1_実収入及び消費支出(総世帯)</vt:lpstr>
      <vt:lpstr>2-2_実収入及び消費支出(二人以上の世帯)</vt:lpstr>
      <vt:lpstr>3_世帯主の年齢階級別消費支出の費目構成</vt:lpstr>
      <vt:lpstr>4_年間収入五区分位階級別消費支出</vt:lpstr>
      <vt:lpstr>5_購入先、費目別消費支出及び支出割合</vt:lpstr>
      <vt:lpstr>6_購入先年齢階級別消費支出及び支出割合（総世帯）</vt:lpstr>
      <vt:lpstr>'1-2_費目別消費支出（二人世帯）'!Print_Area</vt:lpstr>
      <vt:lpstr>'2-1_実収入及び消費支出(総世帯)'!Print_Area</vt:lpstr>
      <vt:lpstr>'2-2_実収入及び消費支出(二人以上の世帯)'!Print_Area</vt:lpstr>
      <vt:lpstr>'3_世帯主の年齢階級別消費支出の費目構成'!Print_Area</vt:lpstr>
      <vt:lpstr>'4_年間収入五区分位階級別消費支出'!Print_Area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2024-04-02T06:43:21Z</dcterms:modified>
</cp:coreProperties>
</file>