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019\Desktop\報酬改定\"/>
    </mc:Choice>
  </mc:AlternateContent>
  <workbookProtection lockStructure="1"/>
  <bookViews>
    <workbookView xWindow="0" yWindow="0" windowWidth="20490" windowHeight="7155" tabRatio="665"/>
  </bookViews>
  <sheets>
    <sheet name="訪問介護（１枚版）" sheetId="1" r:id="rId1"/>
    <sheet name="訪問介護（100名）" sheetId="9" r:id="rId2"/>
    <sheet name="記入方法" sheetId="5" r:id="rId3"/>
    <sheet name="プルダウン・リスト" sheetId="2" r:id="rId4"/>
    <sheet name="【記載例】訪問介護" sheetId="10" r:id="rId5"/>
  </sheets>
  <definedNames>
    <definedName name="_xlnm.Print_Area" localSheetId="4">【記載例】訪問介護!$A$1:$BD$50</definedName>
    <definedName name="_xlnm.Print_Area" localSheetId="2">記入方法!$A$1:$O$80</definedName>
    <definedName name="_xlnm.Print_Area" localSheetId="1">'訪問介護（100名）'!$A$1:$BD$132</definedName>
    <definedName name="_xlnm.Print_Area" localSheetId="0">'訪問介護（１枚版）'!$A$1:$BD$50</definedName>
    <definedName name="_xlnm.Print_Titles" localSheetId="4">【記載例】訪問介護!$1:$12</definedName>
    <definedName name="_xlnm.Print_Titles" localSheetId="1">'訪問介護（100名）'!$1:$12</definedName>
    <definedName name="_xlnm.Print_Titles" localSheetId="0">'訪問介護（１枚版）'!$1:$12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 i="9" l="1"/>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AF11" i="9"/>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<sst xmlns="http://schemas.openxmlformats.org/spreadsheetml/2006/main" count="467" uniqueCount="181">
  <si>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</si>
  <si>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</si>
  <si>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</si>
  <si>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</si>
  <si>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</si>
  <si>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</si>
  <si>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</si>
  <si>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</si>
  <si>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</si>
  <si>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</si>
  <si>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</si>
  <si>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</si>
  <si>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</si>
  <si>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</si>
  <si>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</si>
  <si>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</si>
  <si>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</si>
  <si>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</si>
  <si>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</si>
  <si>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</si>
  <si>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</si>
  <si>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</si>
  <si>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</si>
  <si>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</si>
  <si>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</si>
  <si>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</si>
  <si>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</si>
  <si>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</si>
  <si>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</si>
  <si>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</si>
  <si>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</si>
  <si>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</si>
  <si>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</si>
  <si>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</si>
  <si>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</si>
  <si>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</si>
  <si>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</si>
  <si>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</si>
  <si>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</si>
  <si>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</si>
  <si>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</si>
  <si>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</si>
  <si>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</si>
  <si>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</si>
  <si>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</si>
  <si>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</si>
  <si>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</si>
  <si>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</si>
  <si>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</si>
  <si>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</si>
  <si>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</si>
  <si>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</si>
  <si>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</si>
  <si>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</si>
  <si>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</si>
  <si>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</si>
  <si>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</si>
  <si>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</si>
  <si>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</si>
  <si>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</si>
  <si>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</si>
  <si>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</si>
  <si>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</si>
  <si>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</si>
  <si>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</si>
  <si>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</si>
  <si>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</si>
  <si>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</si>
  <si>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</si>
  <si>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</si>
  <si>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</si>
  <si>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</si>
  <si>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</si>
  <si>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</si>
  <si>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</si>
  <si>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</si>
  <si>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</si>
  <si>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</si>
  <si>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</si>
  <si>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</si>
  <si>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</si>
  <si>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</si>
  <si>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</si>
  <si>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</si>
  <si>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</si>
  <si>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</si>
  <si>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</si>
  <si>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</si>
  <si>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</si>
  <si>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</si>
  <si>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</si>
  <si>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</si>
  <si>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</si>
  <si>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</si>
  <si>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</si>
  <si>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</si>
  <si>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</si>
  <si>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</si>
  <si>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</si>
  <si>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</si>
  <si>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</si>
  <si>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</si>
  <si>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</si>
  <si>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</si>
  <si>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</si>
  <si>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</si>
  <si>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</si>
  <si>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</si>
  <si>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</si>
  <si>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</si>
  <si>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</si>
  <si>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</si>
  <si>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</si>
  <si>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</si>
  <si>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</si>
  <si>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</si>
  <si>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</si>
  <si>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</si>
  <si>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</si>
  <si>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</si>
  <si>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</si>
  <si>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</si>
  <si>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</si>
  <si>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</si>
  <si>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</si>
  <si>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</si>
  <si>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</si>
  <si>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</si>
  <si>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</si>
  <si>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</si>
  <si>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</si>
  <si>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</si>
  <si>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</si>
  <si>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</si>
  <si>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</si>
  <si>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</si>
  <si>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</si>
  <si>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</si>
  <si>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</si>
  <si>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</si>
  <si>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</si>
  <si>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</si>
  <si>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</si>
  <si>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</si>
  <si>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</si>
  <si>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</si>
  <si>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</si>
  <si>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</si>
  <si>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</si>
  <si>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</si>
  <si>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</si>
  <si>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</si>
  <si>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</si>
  <si>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</si>
  <si>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</si>
  <si>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</si>
  <si>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</si>
  <si>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</si>
  <si>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</si>
  <si>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</si>
  <si>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</si>
  <si>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</si>
  <si>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</si>
  <si>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</si>
  <si>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</si>
  <si>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</si>
  <si>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</si>
  <si>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</si>
  <si>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</si>
  <si>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</si>
  <si>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</si>
  <si>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</si>
  <si>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</si>
  <si>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</si>
  <si>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</si>
  <si>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介護職員基礎研修課程修了者</t>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</si>
  <si>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</si>
  <si>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</si>
  <si>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</si>
  <si>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訪問介護・予防給付型訪問サービス</t>
    <rPh sb="0" eb="2">
      <t>ホウモン</t>
    </rPh>
    <rPh sb="2" eb="4">
      <t>カイゴ</t>
    </rPh>
    <phoneticPr fontId="1"/>
  </si>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</sst>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2" fillId="3" borderId="32" xfId="0" applyFont="1" applyFill="1" applyBorder="1" applyAlignment="1">
      <alignment horizontal="center" vertical="center"/>
    </xf>
    <xf numFmtId="0" fontId="22" fillId="3" borderId="52" xfId="0" applyFont="1" applyFill="1" applyBorder="1">
      <alignment vertical="center"/>
    </xf>
    <xf numFmtId="0" fontId="22" fillId="3" borderId="10" xfId="0" applyFont="1" applyFill="1" applyBorder="1">
      <alignment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6"/>
  <sheetViews>
    <sheetView showGridLines="0" tabSelected="1" view="pageBreakPreview" zoomScale="55" zoomScaleNormal="55" zoomScaleSheetLayoutView="55" workbookViewId="0">
      <selection activeCell="C17" sqref="C17:D1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180</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7" t="s">
        <v>179</v>
      </c>
      <c r="AN1" s="217"/>
      <c r="AO1" s="217"/>
      <c r="AP1" s="217"/>
      <c r="AQ1" s="217"/>
      <c r="AR1" s="217"/>
      <c r="AS1" s="217"/>
      <c r="AT1" s="217"/>
      <c r="AU1" s="217"/>
      <c r="AV1" s="217"/>
      <c r="AW1" s="217"/>
      <c r="AX1" s="217"/>
      <c r="AY1" s="217"/>
      <c r="AZ1" s="217"/>
      <c r="BA1" s="217"/>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19">
        <v>6</v>
      </c>
      <c r="V2" s="219"/>
      <c r="W2" s="40" t="s">
        <v>17</v>
      </c>
      <c r="X2" s="218">
        <f>IF(U2=0,"",YEAR(DATE(2018+U2,1,1)))</f>
        <v>2024</v>
      </c>
      <c r="Y2" s="218"/>
      <c r="Z2" s="42" t="s">
        <v>21</v>
      </c>
      <c r="AA2" s="42" t="s">
        <v>22</v>
      </c>
      <c r="AB2" s="219">
        <v>4</v>
      </c>
      <c r="AC2" s="219"/>
      <c r="AD2" s="42" t="s">
        <v>23</v>
      </c>
      <c r="AE2" s="42"/>
      <c r="AF2" s="42"/>
      <c r="AG2" s="42"/>
      <c r="AH2" s="42"/>
      <c r="AI2" s="42"/>
      <c r="AJ2" s="41"/>
      <c r="AK2" s="40" t="s">
        <v>18</v>
      </c>
      <c r="AL2" s="40" t="s">
        <v>17</v>
      </c>
      <c r="AM2" s="219"/>
      <c r="AN2" s="219"/>
      <c r="AO2" s="219"/>
      <c r="AP2" s="219"/>
      <c r="AQ2" s="219"/>
      <c r="AR2" s="219"/>
      <c r="AS2" s="219"/>
      <c r="AT2" s="219"/>
      <c r="AU2" s="219"/>
      <c r="AV2" s="219"/>
      <c r="AW2" s="219"/>
      <c r="AX2" s="219"/>
      <c r="AY2" s="219"/>
      <c r="AZ2" s="219"/>
      <c r="BA2" s="219"/>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63" t="s">
        <v>154</v>
      </c>
      <c r="BA3" s="163"/>
      <c r="BB3" s="163"/>
      <c r="BC3" s="163"/>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163" t="s">
        <v>146</v>
      </c>
      <c r="BA4" s="163"/>
      <c r="BB4" s="163"/>
      <c r="BC4" s="163"/>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32">
        <v>40</v>
      </c>
      <c r="AW5" s="233"/>
      <c r="AX5" s="62" t="s">
        <v>24</v>
      </c>
      <c r="AY5" s="61"/>
      <c r="AZ5" s="232">
        <v>160</v>
      </c>
      <c r="BA5" s="233"/>
      <c r="BB5" s="62" t="s">
        <v>126</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6">
        <f>DAY(EOMONTH(DATE(X2,AB2,1),0))</f>
        <v>30</v>
      </c>
      <c r="BA6" s="237"/>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46" t="s">
        <v>27</v>
      </c>
      <c r="C8" s="250" t="s">
        <v>83</v>
      </c>
      <c r="D8" s="258"/>
      <c r="E8" s="249" t="s">
        <v>84</v>
      </c>
      <c r="F8" s="258"/>
      <c r="G8" s="249" t="s">
        <v>85</v>
      </c>
      <c r="H8" s="250"/>
      <c r="I8" s="250"/>
      <c r="J8" s="250"/>
      <c r="K8" s="258"/>
      <c r="L8" s="249" t="s">
        <v>86</v>
      </c>
      <c r="M8" s="250"/>
      <c r="N8" s="250"/>
      <c r="O8" s="251"/>
      <c r="P8" s="234" t="s">
        <v>165</v>
      </c>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187" t="str">
        <f>IF(AZ3="４週","(9)1～4週目の勤務時間数合計","(9)1か月の勤務時間数合計")</f>
        <v>(9)1～4週目の勤務時間数合計</v>
      </c>
      <c r="AV8" s="188"/>
      <c r="AW8" s="187" t="s">
        <v>87</v>
      </c>
      <c r="AX8" s="188"/>
      <c r="AY8" s="230" t="s">
        <v>163</v>
      </c>
      <c r="AZ8" s="230"/>
      <c r="BA8" s="230"/>
      <c r="BB8" s="230"/>
      <c r="BC8" s="230"/>
      <c r="BD8" s="230"/>
    </row>
    <row r="9" spans="1:57" ht="20.25" customHeight="1" thickBot="1" x14ac:dyDescent="0.45">
      <c r="A9" s="72"/>
      <c r="B9" s="247"/>
      <c r="C9" s="253"/>
      <c r="D9" s="259"/>
      <c r="E9" s="252"/>
      <c r="F9" s="259"/>
      <c r="G9" s="252"/>
      <c r="H9" s="253"/>
      <c r="I9" s="253"/>
      <c r="J9" s="253"/>
      <c r="K9" s="259"/>
      <c r="L9" s="252"/>
      <c r="M9" s="253"/>
      <c r="N9" s="253"/>
      <c r="O9" s="254"/>
      <c r="P9" s="184" t="s">
        <v>11</v>
      </c>
      <c r="Q9" s="185"/>
      <c r="R9" s="185"/>
      <c r="S9" s="185"/>
      <c r="T9" s="185"/>
      <c r="U9" s="185"/>
      <c r="V9" s="186"/>
      <c r="W9" s="184" t="s">
        <v>12</v>
      </c>
      <c r="X9" s="185"/>
      <c r="Y9" s="185"/>
      <c r="Z9" s="185"/>
      <c r="AA9" s="185"/>
      <c r="AB9" s="185"/>
      <c r="AC9" s="186"/>
      <c r="AD9" s="184" t="s">
        <v>13</v>
      </c>
      <c r="AE9" s="185"/>
      <c r="AF9" s="185"/>
      <c r="AG9" s="185"/>
      <c r="AH9" s="185"/>
      <c r="AI9" s="185"/>
      <c r="AJ9" s="186"/>
      <c r="AK9" s="184" t="s">
        <v>14</v>
      </c>
      <c r="AL9" s="185"/>
      <c r="AM9" s="185"/>
      <c r="AN9" s="185"/>
      <c r="AO9" s="185"/>
      <c r="AP9" s="185"/>
      <c r="AQ9" s="186"/>
      <c r="AR9" s="184" t="s">
        <v>15</v>
      </c>
      <c r="AS9" s="185"/>
      <c r="AT9" s="186"/>
      <c r="AU9" s="189"/>
      <c r="AV9" s="190"/>
      <c r="AW9" s="189"/>
      <c r="AX9" s="190"/>
      <c r="AY9" s="230"/>
      <c r="AZ9" s="230"/>
      <c r="BA9" s="230"/>
      <c r="BB9" s="230"/>
      <c r="BC9" s="230"/>
      <c r="BD9" s="230"/>
    </row>
    <row r="10" spans="1:57" ht="20.25" customHeight="1" thickBot="1" x14ac:dyDescent="0.45">
      <c r="A10" s="72"/>
      <c r="B10" s="247"/>
      <c r="C10" s="253"/>
      <c r="D10" s="259"/>
      <c r="E10" s="252"/>
      <c r="F10" s="259"/>
      <c r="G10" s="252"/>
      <c r="H10" s="253"/>
      <c r="I10" s="253"/>
      <c r="J10" s="253"/>
      <c r="K10" s="259"/>
      <c r="L10" s="252"/>
      <c r="M10" s="253"/>
      <c r="N10" s="253"/>
      <c r="O10" s="25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89"/>
      <c r="AV10" s="190"/>
      <c r="AW10" s="189"/>
      <c r="AX10" s="190"/>
      <c r="AY10" s="230"/>
      <c r="AZ10" s="230"/>
      <c r="BA10" s="230"/>
      <c r="BB10" s="230"/>
      <c r="BC10" s="230"/>
      <c r="BD10" s="230"/>
    </row>
    <row r="11" spans="1:57" ht="20.25" hidden="1" customHeight="1" thickBot="1" x14ac:dyDescent="0.45">
      <c r="A11" s="72"/>
      <c r="B11" s="247"/>
      <c r="C11" s="253"/>
      <c r="D11" s="259"/>
      <c r="E11" s="252"/>
      <c r="F11" s="259"/>
      <c r="G11" s="252"/>
      <c r="H11" s="253"/>
      <c r="I11" s="253"/>
      <c r="J11" s="253"/>
      <c r="K11" s="259"/>
      <c r="L11" s="252"/>
      <c r="M11" s="253"/>
      <c r="N11" s="253"/>
      <c r="O11" s="254"/>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91"/>
      <c r="AV11" s="192"/>
      <c r="AW11" s="191"/>
      <c r="AX11" s="192"/>
      <c r="AY11" s="231"/>
      <c r="AZ11" s="231"/>
      <c r="BA11" s="231"/>
      <c r="BB11" s="231"/>
      <c r="BC11" s="231"/>
      <c r="BD11" s="231"/>
    </row>
    <row r="12" spans="1:57" ht="20.25" customHeight="1" thickBot="1" x14ac:dyDescent="0.45">
      <c r="A12" s="72"/>
      <c r="B12" s="248"/>
      <c r="C12" s="256"/>
      <c r="D12" s="260"/>
      <c r="E12" s="255"/>
      <c r="F12" s="260"/>
      <c r="G12" s="255"/>
      <c r="H12" s="256"/>
      <c r="I12" s="256"/>
      <c r="J12" s="256"/>
      <c r="K12" s="260"/>
      <c r="L12" s="255"/>
      <c r="M12" s="256"/>
      <c r="N12" s="256"/>
      <c r="O12" s="25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93"/>
      <c r="AV12" s="194"/>
      <c r="AW12" s="193"/>
      <c r="AX12" s="194"/>
      <c r="AY12" s="231"/>
      <c r="AZ12" s="231"/>
      <c r="BA12" s="231"/>
      <c r="BB12" s="231"/>
      <c r="BC12" s="231"/>
      <c r="BD12" s="231"/>
    </row>
    <row r="13" spans="1:57" ht="39.950000000000003" customHeight="1" x14ac:dyDescent="0.4">
      <c r="A13" s="72"/>
      <c r="B13" s="87">
        <v>1</v>
      </c>
      <c r="C13" s="269"/>
      <c r="D13" s="270"/>
      <c r="E13" s="271"/>
      <c r="F13" s="272"/>
      <c r="G13" s="273"/>
      <c r="H13" s="274"/>
      <c r="I13" s="274"/>
      <c r="J13" s="274"/>
      <c r="K13" s="275"/>
      <c r="L13" s="278"/>
      <c r="M13" s="279"/>
      <c r="N13" s="279"/>
      <c r="O13" s="280"/>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61">
        <f>IF($AZ$3="４週",SUM(P13:AQ13),IF($AZ$3="暦月",SUM(P13:AT13),""))</f>
        <v>0</v>
      </c>
      <c r="AV13" s="262"/>
      <c r="AW13" s="263">
        <f t="shared" ref="AW13:AW30" si="22">IF($AZ$3="４週",AU13/4,IF($AZ$3="暦月",AU13/($AZ$6/7),""))</f>
        <v>0</v>
      </c>
      <c r="AX13" s="264"/>
      <c r="AY13" s="305"/>
      <c r="AZ13" s="306"/>
      <c r="BA13" s="306"/>
      <c r="BB13" s="306"/>
      <c r="BC13" s="306"/>
      <c r="BD13" s="307"/>
    </row>
    <row r="14" spans="1:57" ht="39.950000000000003" customHeight="1" x14ac:dyDescent="0.4">
      <c r="A14" s="72"/>
      <c r="B14" s="88">
        <f t="shared" ref="B14:B30" si="23">B13+1</f>
        <v>2</v>
      </c>
      <c r="C14" s="276"/>
      <c r="D14" s="277"/>
      <c r="E14" s="284"/>
      <c r="F14" s="285"/>
      <c r="G14" s="286"/>
      <c r="H14" s="287"/>
      <c r="I14" s="287"/>
      <c r="J14" s="287"/>
      <c r="K14" s="288"/>
      <c r="L14" s="281"/>
      <c r="M14" s="282"/>
      <c r="N14" s="282"/>
      <c r="O14" s="283"/>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8">
        <f>IF($AZ$3="４週",SUM(P14:AQ14),IF($AZ$3="暦月",SUM(P14:AT14),""))</f>
        <v>0</v>
      </c>
      <c r="AV14" s="239"/>
      <c r="AW14" s="242">
        <f t="shared" si="22"/>
        <v>0</v>
      </c>
      <c r="AX14" s="243"/>
      <c r="AY14" s="299"/>
      <c r="AZ14" s="300"/>
      <c r="BA14" s="300"/>
      <c r="BB14" s="300"/>
      <c r="BC14" s="300"/>
      <c r="BD14" s="301"/>
    </row>
    <row r="15" spans="1:57" ht="39.950000000000003" customHeight="1" x14ac:dyDescent="0.4">
      <c r="A15" s="72"/>
      <c r="B15" s="88">
        <f t="shared" si="23"/>
        <v>3</v>
      </c>
      <c r="C15" s="276"/>
      <c r="D15" s="277"/>
      <c r="E15" s="284"/>
      <c r="F15" s="285"/>
      <c r="G15" s="286"/>
      <c r="H15" s="287"/>
      <c r="I15" s="287"/>
      <c r="J15" s="287"/>
      <c r="K15" s="288"/>
      <c r="L15" s="281"/>
      <c r="M15" s="282"/>
      <c r="N15" s="282"/>
      <c r="O15" s="28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8">
        <f>IF($AZ$3="４週",SUM(P15:AQ15),IF($AZ$3="暦月",SUM(P15:AT15),""))</f>
        <v>0</v>
      </c>
      <c r="AV15" s="239"/>
      <c r="AW15" s="242">
        <f t="shared" si="22"/>
        <v>0</v>
      </c>
      <c r="AX15" s="243"/>
      <c r="AY15" s="299"/>
      <c r="AZ15" s="300"/>
      <c r="BA15" s="300"/>
      <c r="BB15" s="300"/>
      <c r="BC15" s="300"/>
      <c r="BD15" s="301"/>
    </row>
    <row r="16" spans="1:57" ht="39.950000000000003" customHeight="1" x14ac:dyDescent="0.4">
      <c r="A16" s="72"/>
      <c r="B16" s="88">
        <f t="shared" si="23"/>
        <v>4</v>
      </c>
      <c r="C16" s="276"/>
      <c r="D16" s="277"/>
      <c r="E16" s="284"/>
      <c r="F16" s="285"/>
      <c r="G16" s="286"/>
      <c r="H16" s="287"/>
      <c r="I16" s="287"/>
      <c r="J16" s="287"/>
      <c r="K16" s="288"/>
      <c r="L16" s="281"/>
      <c r="M16" s="282"/>
      <c r="N16" s="282"/>
      <c r="O16" s="28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8">
        <f>IF($AZ$3="４週",SUM(P16:AQ16),IF($AZ$3="暦月",SUM(P16:AT16),""))</f>
        <v>0</v>
      </c>
      <c r="AV16" s="239"/>
      <c r="AW16" s="242">
        <f t="shared" si="22"/>
        <v>0</v>
      </c>
      <c r="AX16" s="243"/>
      <c r="AY16" s="299"/>
      <c r="AZ16" s="300"/>
      <c r="BA16" s="300"/>
      <c r="BB16" s="300"/>
      <c r="BC16" s="300"/>
      <c r="BD16" s="301"/>
    </row>
    <row r="17" spans="1:56" ht="39.950000000000003" customHeight="1" x14ac:dyDescent="0.4">
      <c r="A17" s="72"/>
      <c r="B17" s="88">
        <f t="shared" si="23"/>
        <v>5</v>
      </c>
      <c r="C17" s="276"/>
      <c r="D17" s="277"/>
      <c r="E17" s="284"/>
      <c r="F17" s="285"/>
      <c r="G17" s="286"/>
      <c r="H17" s="287"/>
      <c r="I17" s="287"/>
      <c r="J17" s="287"/>
      <c r="K17" s="288"/>
      <c r="L17" s="281"/>
      <c r="M17" s="282"/>
      <c r="N17" s="282"/>
      <c r="O17" s="283"/>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8">
        <f t="shared" ref="AU17:AU30" si="24">IF($AZ$3="４週",SUM(P17:AQ17),IF($AZ$3="暦月",SUM(P17:AT17),""))</f>
        <v>0</v>
      </c>
      <c r="AV17" s="239"/>
      <c r="AW17" s="242">
        <f t="shared" si="22"/>
        <v>0</v>
      </c>
      <c r="AX17" s="243"/>
      <c r="AY17" s="299"/>
      <c r="AZ17" s="300"/>
      <c r="BA17" s="300"/>
      <c r="BB17" s="300"/>
      <c r="BC17" s="300"/>
      <c r="BD17" s="301"/>
    </row>
    <row r="18" spans="1:56" ht="39.950000000000003" customHeight="1" x14ac:dyDescent="0.4">
      <c r="A18" s="72"/>
      <c r="B18" s="88">
        <f t="shared" si="23"/>
        <v>6</v>
      </c>
      <c r="C18" s="276"/>
      <c r="D18" s="277"/>
      <c r="E18" s="284"/>
      <c r="F18" s="285"/>
      <c r="G18" s="286"/>
      <c r="H18" s="287"/>
      <c r="I18" s="287"/>
      <c r="J18" s="287"/>
      <c r="K18" s="288"/>
      <c r="L18" s="281"/>
      <c r="M18" s="282"/>
      <c r="N18" s="282"/>
      <c r="O18" s="283"/>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8">
        <f t="shared" si="24"/>
        <v>0</v>
      </c>
      <c r="AV18" s="239"/>
      <c r="AW18" s="242">
        <f t="shared" si="22"/>
        <v>0</v>
      </c>
      <c r="AX18" s="243"/>
      <c r="AY18" s="299"/>
      <c r="AZ18" s="300"/>
      <c r="BA18" s="300"/>
      <c r="BB18" s="300"/>
      <c r="BC18" s="300"/>
      <c r="BD18" s="301"/>
    </row>
    <row r="19" spans="1:56" ht="39.950000000000003" customHeight="1" x14ac:dyDescent="0.4">
      <c r="A19" s="72"/>
      <c r="B19" s="88">
        <f t="shared" si="23"/>
        <v>7</v>
      </c>
      <c r="C19" s="276"/>
      <c r="D19" s="277"/>
      <c r="E19" s="284"/>
      <c r="F19" s="285"/>
      <c r="G19" s="286"/>
      <c r="H19" s="287"/>
      <c r="I19" s="287"/>
      <c r="J19" s="287"/>
      <c r="K19" s="288"/>
      <c r="L19" s="281"/>
      <c r="M19" s="282"/>
      <c r="N19" s="282"/>
      <c r="O19" s="283"/>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8">
        <f>IF($AZ$3="４週",SUM(P19:AQ19),IF($AZ$3="暦月",SUM(P19:AT19),""))</f>
        <v>0</v>
      </c>
      <c r="AV19" s="239"/>
      <c r="AW19" s="242">
        <f t="shared" si="22"/>
        <v>0</v>
      </c>
      <c r="AX19" s="243"/>
      <c r="AY19" s="299"/>
      <c r="AZ19" s="300"/>
      <c r="BA19" s="300"/>
      <c r="BB19" s="300"/>
      <c r="BC19" s="300"/>
      <c r="BD19" s="301"/>
    </row>
    <row r="20" spans="1:56" ht="39.950000000000003" customHeight="1" x14ac:dyDescent="0.4">
      <c r="A20" s="72"/>
      <c r="B20" s="88">
        <f t="shared" si="23"/>
        <v>8</v>
      </c>
      <c r="C20" s="276"/>
      <c r="D20" s="277"/>
      <c r="E20" s="284"/>
      <c r="F20" s="285"/>
      <c r="G20" s="286"/>
      <c r="H20" s="287"/>
      <c r="I20" s="287"/>
      <c r="J20" s="287"/>
      <c r="K20" s="288"/>
      <c r="L20" s="281"/>
      <c r="M20" s="282"/>
      <c r="N20" s="282"/>
      <c r="O20" s="283"/>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8">
        <f t="shared" si="24"/>
        <v>0</v>
      </c>
      <c r="AV20" s="239"/>
      <c r="AW20" s="242">
        <f t="shared" si="22"/>
        <v>0</v>
      </c>
      <c r="AX20" s="243"/>
      <c r="AY20" s="299"/>
      <c r="AZ20" s="300"/>
      <c r="BA20" s="300"/>
      <c r="BB20" s="300"/>
      <c r="BC20" s="300"/>
      <c r="BD20" s="301"/>
    </row>
    <row r="21" spans="1:56" ht="39.950000000000003" customHeight="1" x14ac:dyDescent="0.4">
      <c r="A21" s="72"/>
      <c r="B21" s="88">
        <f t="shared" si="23"/>
        <v>9</v>
      </c>
      <c r="C21" s="276"/>
      <c r="D21" s="277"/>
      <c r="E21" s="284"/>
      <c r="F21" s="285"/>
      <c r="G21" s="286"/>
      <c r="H21" s="287"/>
      <c r="I21" s="287"/>
      <c r="J21" s="287"/>
      <c r="K21" s="288"/>
      <c r="L21" s="281"/>
      <c r="M21" s="282"/>
      <c r="N21" s="282"/>
      <c r="O21" s="283"/>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8">
        <f t="shared" si="24"/>
        <v>0</v>
      </c>
      <c r="AV21" s="239"/>
      <c r="AW21" s="242">
        <f t="shared" si="22"/>
        <v>0</v>
      </c>
      <c r="AX21" s="243"/>
      <c r="AY21" s="299"/>
      <c r="AZ21" s="300"/>
      <c r="BA21" s="300"/>
      <c r="BB21" s="300"/>
      <c r="BC21" s="300"/>
      <c r="BD21" s="301"/>
    </row>
    <row r="22" spans="1:56" ht="39.950000000000003" customHeight="1" x14ac:dyDescent="0.4">
      <c r="A22" s="72"/>
      <c r="B22" s="88">
        <f t="shared" si="23"/>
        <v>10</v>
      </c>
      <c r="C22" s="276"/>
      <c r="D22" s="277"/>
      <c r="E22" s="284"/>
      <c r="F22" s="285"/>
      <c r="G22" s="286"/>
      <c r="H22" s="287"/>
      <c r="I22" s="287"/>
      <c r="J22" s="287"/>
      <c r="K22" s="288"/>
      <c r="L22" s="281"/>
      <c r="M22" s="282"/>
      <c r="N22" s="282"/>
      <c r="O22" s="28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8">
        <f t="shared" si="24"/>
        <v>0</v>
      </c>
      <c r="AV22" s="239"/>
      <c r="AW22" s="242">
        <f t="shared" si="22"/>
        <v>0</v>
      </c>
      <c r="AX22" s="243"/>
      <c r="AY22" s="299"/>
      <c r="AZ22" s="300"/>
      <c r="BA22" s="300"/>
      <c r="BB22" s="300"/>
      <c r="BC22" s="300"/>
      <c r="BD22" s="301"/>
    </row>
    <row r="23" spans="1:56" ht="39.950000000000003" customHeight="1" x14ac:dyDescent="0.4">
      <c r="A23" s="72"/>
      <c r="B23" s="88">
        <f t="shared" si="23"/>
        <v>11</v>
      </c>
      <c r="C23" s="276"/>
      <c r="D23" s="277"/>
      <c r="E23" s="284"/>
      <c r="F23" s="285"/>
      <c r="G23" s="286"/>
      <c r="H23" s="287"/>
      <c r="I23" s="287"/>
      <c r="J23" s="287"/>
      <c r="K23" s="288"/>
      <c r="L23" s="281"/>
      <c r="M23" s="282"/>
      <c r="N23" s="282"/>
      <c r="O23" s="28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8">
        <f t="shared" si="24"/>
        <v>0</v>
      </c>
      <c r="AV23" s="239"/>
      <c r="AW23" s="242">
        <f t="shared" si="22"/>
        <v>0</v>
      </c>
      <c r="AX23" s="243"/>
      <c r="AY23" s="299"/>
      <c r="AZ23" s="300"/>
      <c r="BA23" s="300"/>
      <c r="BB23" s="300"/>
      <c r="BC23" s="300"/>
      <c r="BD23" s="301"/>
    </row>
    <row r="24" spans="1:56" ht="39.950000000000003" customHeight="1" x14ac:dyDescent="0.4">
      <c r="A24" s="72"/>
      <c r="B24" s="88">
        <f t="shared" si="23"/>
        <v>12</v>
      </c>
      <c r="C24" s="276"/>
      <c r="D24" s="277"/>
      <c r="E24" s="284"/>
      <c r="F24" s="285"/>
      <c r="G24" s="286"/>
      <c r="H24" s="287"/>
      <c r="I24" s="287"/>
      <c r="J24" s="287"/>
      <c r="K24" s="288"/>
      <c r="L24" s="281"/>
      <c r="M24" s="282"/>
      <c r="N24" s="282"/>
      <c r="O24" s="28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8">
        <f t="shared" si="24"/>
        <v>0</v>
      </c>
      <c r="AV24" s="239"/>
      <c r="AW24" s="242">
        <f t="shared" si="22"/>
        <v>0</v>
      </c>
      <c r="AX24" s="243"/>
      <c r="AY24" s="299"/>
      <c r="AZ24" s="300"/>
      <c r="BA24" s="300"/>
      <c r="BB24" s="300"/>
      <c r="BC24" s="300"/>
      <c r="BD24" s="301"/>
    </row>
    <row r="25" spans="1:56" ht="39.950000000000003" customHeight="1" x14ac:dyDescent="0.4">
      <c r="A25" s="72"/>
      <c r="B25" s="88">
        <f t="shared" si="23"/>
        <v>13</v>
      </c>
      <c r="C25" s="276"/>
      <c r="D25" s="277"/>
      <c r="E25" s="284"/>
      <c r="F25" s="285"/>
      <c r="G25" s="286"/>
      <c r="H25" s="287"/>
      <c r="I25" s="287"/>
      <c r="J25" s="287"/>
      <c r="K25" s="288"/>
      <c r="L25" s="281"/>
      <c r="M25" s="282"/>
      <c r="N25" s="282"/>
      <c r="O25" s="28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8">
        <f t="shared" si="24"/>
        <v>0</v>
      </c>
      <c r="AV25" s="239"/>
      <c r="AW25" s="242">
        <f t="shared" si="22"/>
        <v>0</v>
      </c>
      <c r="AX25" s="243"/>
      <c r="AY25" s="299"/>
      <c r="AZ25" s="300"/>
      <c r="BA25" s="300"/>
      <c r="BB25" s="300"/>
      <c r="BC25" s="300"/>
      <c r="BD25" s="301"/>
    </row>
    <row r="26" spans="1:56" ht="39.950000000000003" customHeight="1" x14ac:dyDescent="0.4">
      <c r="A26" s="72"/>
      <c r="B26" s="88">
        <f t="shared" si="23"/>
        <v>14</v>
      </c>
      <c r="C26" s="276"/>
      <c r="D26" s="277"/>
      <c r="E26" s="284"/>
      <c r="F26" s="285"/>
      <c r="G26" s="286"/>
      <c r="H26" s="287"/>
      <c r="I26" s="287"/>
      <c r="J26" s="287"/>
      <c r="K26" s="288"/>
      <c r="L26" s="281"/>
      <c r="M26" s="282"/>
      <c r="N26" s="282"/>
      <c r="O26" s="28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8">
        <f t="shared" si="24"/>
        <v>0</v>
      </c>
      <c r="AV26" s="239"/>
      <c r="AW26" s="242">
        <f t="shared" si="22"/>
        <v>0</v>
      </c>
      <c r="AX26" s="243"/>
      <c r="AY26" s="299"/>
      <c r="AZ26" s="300"/>
      <c r="BA26" s="300"/>
      <c r="BB26" s="300"/>
      <c r="BC26" s="300"/>
      <c r="BD26" s="301"/>
    </row>
    <row r="27" spans="1:56" ht="39.950000000000003" customHeight="1" x14ac:dyDescent="0.4">
      <c r="A27" s="72"/>
      <c r="B27" s="88">
        <f t="shared" si="23"/>
        <v>15</v>
      </c>
      <c r="C27" s="276"/>
      <c r="D27" s="277"/>
      <c r="E27" s="284"/>
      <c r="F27" s="285"/>
      <c r="G27" s="286"/>
      <c r="H27" s="287"/>
      <c r="I27" s="287"/>
      <c r="J27" s="287"/>
      <c r="K27" s="288"/>
      <c r="L27" s="281"/>
      <c r="M27" s="282"/>
      <c r="N27" s="282"/>
      <c r="O27" s="28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8">
        <f t="shared" si="24"/>
        <v>0</v>
      </c>
      <c r="AV27" s="239"/>
      <c r="AW27" s="242">
        <f t="shared" si="22"/>
        <v>0</v>
      </c>
      <c r="AX27" s="243"/>
      <c r="AY27" s="299"/>
      <c r="AZ27" s="300"/>
      <c r="BA27" s="300"/>
      <c r="BB27" s="300"/>
      <c r="BC27" s="300"/>
      <c r="BD27" s="301"/>
    </row>
    <row r="28" spans="1:56" ht="39.950000000000003" customHeight="1" x14ac:dyDescent="0.4">
      <c r="A28" s="72"/>
      <c r="B28" s="88">
        <f t="shared" si="23"/>
        <v>16</v>
      </c>
      <c r="C28" s="276"/>
      <c r="D28" s="277"/>
      <c r="E28" s="284"/>
      <c r="F28" s="285"/>
      <c r="G28" s="286"/>
      <c r="H28" s="287"/>
      <c r="I28" s="287"/>
      <c r="J28" s="287"/>
      <c r="K28" s="288"/>
      <c r="L28" s="281"/>
      <c r="M28" s="282"/>
      <c r="N28" s="282"/>
      <c r="O28" s="28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8">
        <f t="shared" si="24"/>
        <v>0</v>
      </c>
      <c r="AV28" s="239"/>
      <c r="AW28" s="242">
        <f t="shared" si="22"/>
        <v>0</v>
      </c>
      <c r="AX28" s="243"/>
      <c r="AY28" s="299"/>
      <c r="AZ28" s="300"/>
      <c r="BA28" s="300"/>
      <c r="BB28" s="300"/>
      <c r="BC28" s="300"/>
      <c r="BD28" s="301"/>
    </row>
    <row r="29" spans="1:56" ht="39.950000000000003" customHeight="1" x14ac:dyDescent="0.4">
      <c r="A29" s="72"/>
      <c r="B29" s="88">
        <f t="shared" si="23"/>
        <v>17</v>
      </c>
      <c r="C29" s="276"/>
      <c r="D29" s="277"/>
      <c r="E29" s="284"/>
      <c r="F29" s="285"/>
      <c r="G29" s="286"/>
      <c r="H29" s="287"/>
      <c r="I29" s="287"/>
      <c r="J29" s="287"/>
      <c r="K29" s="288"/>
      <c r="L29" s="281"/>
      <c r="M29" s="282"/>
      <c r="N29" s="282"/>
      <c r="O29" s="28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8">
        <f t="shared" si="24"/>
        <v>0</v>
      </c>
      <c r="AV29" s="239"/>
      <c r="AW29" s="242">
        <f t="shared" si="22"/>
        <v>0</v>
      </c>
      <c r="AX29" s="243"/>
      <c r="AY29" s="299"/>
      <c r="AZ29" s="300"/>
      <c r="BA29" s="300"/>
      <c r="BB29" s="300"/>
      <c r="BC29" s="300"/>
      <c r="BD29" s="301"/>
    </row>
    <row r="30" spans="1:56" ht="39.950000000000003" customHeight="1" thickBot="1" x14ac:dyDescent="0.45">
      <c r="A30" s="72"/>
      <c r="B30" s="89">
        <f t="shared" si="23"/>
        <v>18</v>
      </c>
      <c r="C30" s="289"/>
      <c r="D30" s="290"/>
      <c r="E30" s="291"/>
      <c r="F30" s="292"/>
      <c r="G30" s="293"/>
      <c r="H30" s="294"/>
      <c r="I30" s="294"/>
      <c r="J30" s="294"/>
      <c r="K30" s="295"/>
      <c r="L30" s="296"/>
      <c r="M30" s="297"/>
      <c r="N30" s="297"/>
      <c r="O30" s="298"/>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65">
        <f t="shared" si="24"/>
        <v>0</v>
      </c>
      <c r="AV30" s="266"/>
      <c r="AW30" s="267">
        <f t="shared" si="22"/>
        <v>0</v>
      </c>
      <c r="AX30" s="268"/>
      <c r="AY30" s="302"/>
      <c r="AZ30" s="303"/>
      <c r="BA30" s="303"/>
      <c r="BB30" s="303"/>
      <c r="BC30" s="303"/>
      <c r="BD30" s="304"/>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170</v>
      </c>
      <c r="D32" s="99"/>
      <c r="E32" s="99"/>
      <c r="F32" s="100"/>
      <c r="G32" s="100"/>
      <c r="H32" s="100"/>
      <c r="I32" s="100"/>
      <c r="J32" s="100"/>
      <c r="K32" s="100"/>
      <c r="L32" s="100"/>
      <c r="M32" s="100"/>
      <c r="N32" s="100"/>
      <c r="O32" s="100"/>
      <c r="P32" s="100"/>
      <c r="Q32" s="100" t="s">
        <v>152</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241" t="s">
        <v>30</v>
      </c>
      <c r="M33" s="241"/>
      <c r="N33" s="100"/>
      <c r="O33" s="100"/>
      <c r="P33" s="100"/>
      <c r="Q33" s="100"/>
      <c r="R33" s="244" t="s">
        <v>52</v>
      </c>
      <c r="S33" s="244"/>
      <c r="T33" s="244" t="s">
        <v>53</v>
      </c>
      <c r="U33" s="244"/>
      <c r="V33" s="244"/>
      <c r="W33" s="244"/>
      <c r="X33" s="100"/>
      <c r="Y33" s="222" t="s">
        <v>56</v>
      </c>
      <c r="Z33" s="222"/>
      <c r="AA33" s="222"/>
      <c r="AB33" s="222"/>
      <c r="AC33" s="68"/>
      <c r="AD33" s="68"/>
      <c r="AE33" s="106" t="s">
        <v>65</v>
      </c>
      <c r="AF33" s="106"/>
      <c r="AG33" s="100"/>
      <c r="AH33" s="100"/>
      <c r="AI33" s="174" t="s">
        <v>8</v>
      </c>
      <c r="AJ33" s="176"/>
      <c r="AK33" s="174" t="s">
        <v>9</v>
      </c>
      <c r="AL33" s="175"/>
      <c r="AM33" s="175"/>
      <c r="AN33" s="176"/>
      <c r="AO33" s="107"/>
      <c r="AP33" s="107"/>
      <c r="AQ33" s="107"/>
      <c r="AR33" s="107"/>
      <c r="AS33" s="208"/>
      <c r="AT33" s="208"/>
      <c r="AU33" s="107"/>
      <c r="AV33" s="107"/>
      <c r="AW33" s="107"/>
      <c r="AX33" s="72"/>
      <c r="AY33" s="72"/>
      <c r="AZ33" s="72"/>
      <c r="BA33" s="72"/>
      <c r="BB33" s="72"/>
      <c r="BC33" s="72"/>
      <c r="BD33" s="72"/>
    </row>
    <row r="34" spans="1:56" ht="20.25" customHeight="1" x14ac:dyDescent="0.4">
      <c r="A34" s="72"/>
      <c r="B34" s="72"/>
      <c r="C34" s="211"/>
      <c r="D34" s="212"/>
      <c r="E34" s="213"/>
      <c r="F34" s="214">
        <f>IF(AB2=1,10,IF(AB2=2,11,IF(AB2=3,12,AB2-3)))</f>
        <v>1</v>
      </c>
      <c r="G34" s="215"/>
      <c r="H34" s="214">
        <f>IF(AB2=1,11,IF(AB2=2,12,AB2-2))</f>
        <v>2</v>
      </c>
      <c r="I34" s="215"/>
      <c r="J34" s="214">
        <f>IF(AB2=1,12,AB2-1)</f>
        <v>3</v>
      </c>
      <c r="K34" s="215"/>
      <c r="L34" s="174" t="s">
        <v>29</v>
      </c>
      <c r="M34" s="176"/>
      <c r="N34" s="100"/>
      <c r="O34" s="100"/>
      <c r="P34" s="100"/>
      <c r="Q34" s="100"/>
      <c r="R34" s="173"/>
      <c r="S34" s="173"/>
      <c r="T34" s="173" t="s">
        <v>54</v>
      </c>
      <c r="U34" s="173"/>
      <c r="V34" s="173" t="s">
        <v>55</v>
      </c>
      <c r="W34" s="173"/>
      <c r="X34" s="100"/>
      <c r="Y34" s="173" t="s">
        <v>54</v>
      </c>
      <c r="Z34" s="173"/>
      <c r="AA34" s="173" t="s">
        <v>55</v>
      </c>
      <c r="AB34" s="173"/>
      <c r="AC34" s="68"/>
      <c r="AD34" s="68"/>
      <c r="AE34" s="106" t="s">
        <v>61</v>
      </c>
      <c r="AF34" s="106"/>
      <c r="AG34" s="100"/>
      <c r="AH34" s="100"/>
      <c r="AI34" s="174" t="s">
        <v>4</v>
      </c>
      <c r="AJ34" s="176"/>
      <c r="AK34" s="174" t="s">
        <v>69</v>
      </c>
      <c r="AL34" s="175"/>
      <c r="AM34" s="175"/>
      <c r="AN34" s="176"/>
      <c r="AO34" s="109"/>
      <c r="AP34" s="109"/>
      <c r="AQ34" s="107"/>
      <c r="AR34" s="110"/>
      <c r="AS34" s="223"/>
      <c r="AT34" s="223"/>
      <c r="AU34" s="107"/>
      <c r="AV34" s="107"/>
      <c r="AW34" s="107"/>
      <c r="AX34" s="72"/>
      <c r="AY34" s="72"/>
      <c r="AZ34" s="72"/>
      <c r="BA34" s="72"/>
      <c r="BB34" s="72"/>
      <c r="BC34" s="72"/>
      <c r="BD34" s="72"/>
    </row>
    <row r="35" spans="1:56" ht="20.25" customHeight="1" x14ac:dyDescent="0.4">
      <c r="A35" s="72"/>
      <c r="B35" s="72"/>
      <c r="C35" s="211" t="s">
        <v>121</v>
      </c>
      <c r="D35" s="212"/>
      <c r="E35" s="213"/>
      <c r="F35" s="216"/>
      <c r="G35" s="216"/>
      <c r="H35" s="216"/>
      <c r="I35" s="216"/>
      <c r="J35" s="216"/>
      <c r="K35" s="216"/>
      <c r="L35" s="210">
        <f>SUM(F35:K35)</f>
        <v>0</v>
      </c>
      <c r="M35" s="210"/>
      <c r="N35" s="100"/>
      <c r="O35" s="100"/>
      <c r="P35" s="100"/>
      <c r="Q35" s="100"/>
      <c r="R35" s="174" t="s">
        <v>4</v>
      </c>
      <c r="S35" s="176"/>
      <c r="T35" s="179">
        <f>SUMIFS($AU$13:$AV$30,$C$13:$D$30,"訪問介護員",$E$13:$F$30,"A")+SUMIFS($AU$13:$AV$30,$C$13:$D$30,"サービス提供責任者",$E$13:$F$30,"A")</f>
        <v>0</v>
      </c>
      <c r="U35" s="180"/>
      <c r="V35" s="200">
        <f>SUMIFS($AW$13:$AX$30,$C$13:$D$30,"訪問介護員",$E$13:$F$30,"A")+SUMIFS($AW$13:$AX$30,$C$13:$D$30,"サービス提供責任者",$E$13:$F$30,"A")</f>
        <v>0</v>
      </c>
      <c r="W35" s="201"/>
      <c r="X35" s="100"/>
      <c r="Y35" s="228">
        <v>0</v>
      </c>
      <c r="Z35" s="229"/>
      <c r="AA35" s="226">
        <v>0</v>
      </c>
      <c r="AB35" s="227"/>
      <c r="AC35" s="68"/>
      <c r="AD35" s="68"/>
      <c r="AE35" s="228">
        <v>0</v>
      </c>
      <c r="AF35" s="229"/>
      <c r="AG35" s="100"/>
      <c r="AH35" s="100"/>
      <c r="AI35" s="174" t="s">
        <v>5</v>
      </c>
      <c r="AJ35" s="176"/>
      <c r="AK35" s="174" t="s">
        <v>70</v>
      </c>
      <c r="AL35" s="175"/>
      <c r="AM35" s="175"/>
      <c r="AN35" s="176"/>
      <c r="AO35" s="110"/>
      <c r="AP35" s="107"/>
      <c r="AQ35" s="240"/>
      <c r="AR35" s="240"/>
      <c r="AS35" s="240"/>
      <c r="AT35" s="240"/>
      <c r="AU35" s="107"/>
      <c r="AV35" s="107"/>
      <c r="AW35" s="107"/>
      <c r="AX35" s="72"/>
      <c r="AY35" s="72"/>
      <c r="AZ35" s="72"/>
      <c r="BA35" s="72"/>
      <c r="BB35" s="72"/>
      <c r="BC35" s="72"/>
      <c r="BD35" s="72"/>
    </row>
    <row r="36" spans="1:56" ht="20.25" customHeight="1" x14ac:dyDescent="0.4">
      <c r="A36" s="72"/>
      <c r="B36" s="72"/>
      <c r="C36" s="211" t="s">
        <v>122</v>
      </c>
      <c r="D36" s="212"/>
      <c r="E36" s="213"/>
      <c r="F36" s="216"/>
      <c r="G36" s="216"/>
      <c r="H36" s="216"/>
      <c r="I36" s="216"/>
      <c r="J36" s="216"/>
      <c r="K36" s="216"/>
      <c r="L36" s="210">
        <f>SUM(F36:K36)</f>
        <v>0</v>
      </c>
      <c r="M36" s="210"/>
      <c r="N36" s="100"/>
      <c r="O36" s="100"/>
      <c r="P36" s="100"/>
      <c r="Q36" s="100"/>
      <c r="R36" s="174" t="s">
        <v>5</v>
      </c>
      <c r="S36" s="176"/>
      <c r="T36" s="179">
        <f>SUMIFS($AU$13:$AV$30,$C$13:$D$30,"訪問介護員",$E$13:$F$30,"B")+SUMIFS($AU$13:$AV$30,$C$13:$D$30,"サービス提供責任者",$E$13:$F$30,"B")</f>
        <v>0</v>
      </c>
      <c r="U36" s="180"/>
      <c r="V36" s="200">
        <f>SUMIFS($AW$13:$AX$30,$C$13:$D$30,"訪問介護員",$E$13:$F$30,"B")+SUMIFS($AW$13:$AX$30,$C$13:$D$30,"サービス提供責任者",$E$13:$F$30,"B")</f>
        <v>0</v>
      </c>
      <c r="W36" s="201"/>
      <c r="X36" s="100"/>
      <c r="Y36" s="228">
        <v>0</v>
      </c>
      <c r="Z36" s="229"/>
      <c r="AA36" s="226">
        <v>0</v>
      </c>
      <c r="AB36" s="227"/>
      <c r="AC36" s="68"/>
      <c r="AD36" s="68"/>
      <c r="AE36" s="228">
        <v>0</v>
      </c>
      <c r="AF36" s="229"/>
      <c r="AG36" s="100"/>
      <c r="AH36" s="100"/>
      <c r="AI36" s="174" t="s">
        <v>6</v>
      </c>
      <c r="AJ36" s="176"/>
      <c r="AK36" s="174" t="s">
        <v>71</v>
      </c>
      <c r="AL36" s="175"/>
      <c r="AM36" s="175"/>
      <c r="AN36" s="176"/>
      <c r="AO36" s="110"/>
      <c r="AP36" s="107"/>
      <c r="AQ36" s="178"/>
      <c r="AR36" s="178"/>
      <c r="AS36" s="178"/>
      <c r="AT36" s="178"/>
      <c r="AU36" s="107"/>
      <c r="AV36" s="107"/>
      <c r="AW36" s="107"/>
      <c r="AX36" s="72"/>
      <c r="AY36" s="72"/>
      <c r="AZ36" s="72"/>
      <c r="BA36" s="72"/>
      <c r="BB36" s="72"/>
      <c r="BC36" s="72"/>
      <c r="BD36" s="72"/>
    </row>
    <row r="37" spans="1:56" ht="20.25" customHeight="1" x14ac:dyDescent="0.4">
      <c r="A37" s="72"/>
      <c r="B37" s="72"/>
      <c r="C37" s="211" t="s">
        <v>28</v>
      </c>
      <c r="D37" s="212"/>
      <c r="E37" s="213"/>
      <c r="F37" s="216"/>
      <c r="G37" s="216"/>
      <c r="H37" s="216"/>
      <c r="I37" s="216"/>
      <c r="J37" s="216"/>
      <c r="K37" s="216"/>
      <c r="L37" s="210">
        <f>SUM(F37:K37)</f>
        <v>0</v>
      </c>
      <c r="M37" s="210"/>
      <c r="N37" s="100"/>
      <c r="O37" s="100"/>
      <c r="P37" s="100"/>
      <c r="Q37" s="100"/>
      <c r="R37" s="174" t="s">
        <v>6</v>
      </c>
      <c r="S37" s="176"/>
      <c r="T37" s="179">
        <f>SUMIFS($AU$13:$AV$30,$C$13:$D$30,"訪問介護員",$E$13:$F$30,"C")+SUMIFS($AU$13:$AV$30,$C$13:$D$30,"サービス提供責任者",$E$13:$F$30,"C")</f>
        <v>0</v>
      </c>
      <c r="U37" s="180"/>
      <c r="V37" s="200">
        <f>SUMIFS($AW$13:$AX$30,$C$13:$D$30,"訪問介護員",$E$13:$F$30,"C")+SUMIFS($AW$13:$AX$30,$C$13:$D$30,"サービス提供責任者",$E$13:$F$30,"C")</f>
        <v>0</v>
      </c>
      <c r="W37" s="201"/>
      <c r="X37" s="100"/>
      <c r="Y37" s="228">
        <v>0</v>
      </c>
      <c r="Z37" s="229"/>
      <c r="AA37" s="224">
        <v>0</v>
      </c>
      <c r="AB37" s="225"/>
      <c r="AC37" s="68"/>
      <c r="AD37" s="68"/>
      <c r="AE37" s="179" t="s">
        <v>38</v>
      </c>
      <c r="AF37" s="180"/>
      <c r="AG37" s="100"/>
      <c r="AH37" s="100"/>
      <c r="AI37" s="174" t="s">
        <v>7</v>
      </c>
      <c r="AJ37" s="176"/>
      <c r="AK37" s="174" t="s">
        <v>100</v>
      </c>
      <c r="AL37" s="175"/>
      <c r="AM37" s="175"/>
      <c r="AN37" s="176"/>
      <c r="AO37" s="111"/>
      <c r="AP37" s="107"/>
      <c r="AQ37" s="181"/>
      <c r="AR37" s="181"/>
      <c r="AS37" s="183"/>
      <c r="AT37" s="183"/>
      <c r="AU37" s="107"/>
      <c r="AV37" s="107"/>
      <c r="AW37" s="107"/>
      <c r="AX37" s="72"/>
      <c r="AY37" s="72"/>
      <c r="AZ37" s="72"/>
      <c r="BA37" s="72"/>
      <c r="BB37" s="72"/>
      <c r="BC37" s="72"/>
      <c r="BD37" s="72"/>
    </row>
    <row r="38" spans="1:56" ht="20.25" customHeight="1" x14ac:dyDescent="0.4">
      <c r="A38" s="72"/>
      <c r="B38" s="72"/>
      <c r="C38" s="211" t="s">
        <v>29</v>
      </c>
      <c r="D38" s="212"/>
      <c r="E38" s="213"/>
      <c r="F38" s="210">
        <f>SUM(F35:G37)</f>
        <v>0</v>
      </c>
      <c r="G38" s="210"/>
      <c r="H38" s="210">
        <f>SUM(H35:I37)</f>
        <v>0</v>
      </c>
      <c r="I38" s="210"/>
      <c r="J38" s="210">
        <f>SUM(J35:K37)</f>
        <v>0</v>
      </c>
      <c r="K38" s="210"/>
      <c r="L38" s="210">
        <f>SUM(L35:M37)</f>
        <v>0</v>
      </c>
      <c r="M38" s="210"/>
      <c r="N38" s="245"/>
      <c r="O38" s="244"/>
      <c r="P38" s="100"/>
      <c r="Q38" s="100"/>
      <c r="R38" s="174" t="s">
        <v>7</v>
      </c>
      <c r="S38" s="176"/>
      <c r="T38" s="179">
        <f>SUMIFS($AU$13:$AV$30,$C$13:$D$30,"訪問介護員",$E$13:$F$30,"D")+SUMIFS($AU$13:$AV$30,$C$13:$D$30,"サービス提供責任者",$E$13:$F$30,"D")</f>
        <v>0</v>
      </c>
      <c r="U38" s="180"/>
      <c r="V38" s="200">
        <f>SUMIFS($AW$13:$AX$30,$C$13:$D$30,"訪問介護員",$E$13:$F$30,"D")+SUMIFS($AW$13:$AX$30,$C$13:$D$30,"サービス提供責任者",$E$13:$F$30,"D")</f>
        <v>0</v>
      </c>
      <c r="W38" s="201"/>
      <c r="X38" s="100"/>
      <c r="Y38" s="228">
        <v>0</v>
      </c>
      <c r="Z38" s="229"/>
      <c r="AA38" s="224">
        <v>0</v>
      </c>
      <c r="AB38" s="225"/>
      <c r="AC38" s="68"/>
      <c r="AD38" s="68"/>
      <c r="AE38" s="179" t="s">
        <v>38</v>
      </c>
      <c r="AF38" s="180"/>
      <c r="AG38" s="100"/>
      <c r="AH38" s="100"/>
      <c r="AI38" s="100"/>
      <c r="AJ38" s="178"/>
      <c r="AK38" s="178"/>
      <c r="AL38" s="181"/>
      <c r="AM38" s="181"/>
      <c r="AN38" s="183"/>
      <c r="AO38" s="183"/>
      <c r="AP38" s="107"/>
      <c r="AQ38" s="181"/>
      <c r="AR38" s="181"/>
      <c r="AS38" s="183"/>
      <c r="AT38" s="183"/>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74" t="s">
        <v>29</v>
      </c>
      <c r="S39" s="176"/>
      <c r="T39" s="179">
        <f>SUM(T35:U38)</f>
        <v>0</v>
      </c>
      <c r="U39" s="180"/>
      <c r="V39" s="200">
        <f>SUM(V35:W38)</f>
        <v>0</v>
      </c>
      <c r="W39" s="201"/>
      <c r="X39" s="100"/>
      <c r="Y39" s="179">
        <f>SUM(Y35:Z38)</f>
        <v>0</v>
      </c>
      <c r="Z39" s="180"/>
      <c r="AA39" s="220">
        <f>SUM(AA35:AB38)</f>
        <v>0</v>
      </c>
      <c r="AB39" s="221"/>
      <c r="AC39" s="68"/>
      <c r="AD39" s="68"/>
      <c r="AE39" s="179">
        <f>SUM(AE35:AF36)</f>
        <v>0</v>
      </c>
      <c r="AF39" s="180"/>
      <c r="AG39" s="100"/>
      <c r="AH39" s="100"/>
      <c r="AI39" s="100"/>
      <c r="AJ39" s="178"/>
      <c r="AK39" s="178"/>
      <c r="AL39" s="181"/>
      <c r="AM39" s="181"/>
      <c r="AN39" s="182"/>
      <c r="AO39" s="182"/>
      <c r="AP39" s="107"/>
      <c r="AQ39" s="181"/>
      <c r="AR39" s="181"/>
      <c r="AS39" s="183"/>
      <c r="AT39" s="183"/>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09">
        <f>L38/3</f>
        <v>0</v>
      </c>
      <c r="M40" s="209"/>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63</v>
      </c>
      <c r="S41" s="100"/>
      <c r="T41" s="100"/>
      <c r="U41" s="100"/>
      <c r="V41" s="100"/>
      <c r="W41" s="100"/>
      <c r="X41" s="112" t="s">
        <v>134</v>
      </c>
      <c r="Y41" s="206" t="s">
        <v>135</v>
      </c>
      <c r="Z41" s="207"/>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132</v>
      </c>
      <c r="M42" s="102"/>
      <c r="N42" s="102"/>
      <c r="O42" s="123"/>
      <c r="P42" s="100"/>
      <c r="Q42" s="100"/>
      <c r="R42" s="100" t="s">
        <v>57</v>
      </c>
      <c r="S42" s="100"/>
      <c r="T42" s="100"/>
      <c r="U42" s="100"/>
      <c r="V42" s="100"/>
      <c r="W42" s="100" t="s">
        <v>58</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66</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73" t="s">
        <v>59</v>
      </c>
      <c r="AC43" s="173"/>
      <c r="AD43" s="173"/>
      <c r="AE43" s="173"/>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95">
        <f>L40</f>
        <v>0</v>
      </c>
      <c r="D44" s="196"/>
      <c r="E44" s="106" t="s">
        <v>32</v>
      </c>
      <c r="F44" s="204">
        <v>40</v>
      </c>
      <c r="G44" s="205"/>
      <c r="H44" s="106" t="s">
        <v>33</v>
      </c>
      <c r="I44" s="202">
        <f>C44/F44</f>
        <v>0</v>
      </c>
      <c r="J44" s="203"/>
      <c r="K44" s="106" t="s">
        <v>34</v>
      </c>
      <c r="L44" s="197">
        <f>IF(C44&lt;40,1,ROUNDUP(I44,1))</f>
        <v>1</v>
      </c>
      <c r="M44" s="198"/>
      <c r="N44" s="199"/>
      <c r="O44" s="100"/>
      <c r="P44" s="100"/>
      <c r="Q44" s="100"/>
      <c r="R44" s="164">
        <f>IF($Y$41="週",AA39,Y39)</f>
        <v>0</v>
      </c>
      <c r="S44" s="165"/>
      <c r="T44" s="165"/>
      <c r="U44" s="166"/>
      <c r="V44" s="106" t="s">
        <v>32</v>
      </c>
      <c r="W44" s="174">
        <f>IF($Y$41="週",$AV$5,$AZ$5)</f>
        <v>40</v>
      </c>
      <c r="X44" s="175"/>
      <c r="Y44" s="175"/>
      <c r="Z44" s="176"/>
      <c r="AA44" s="106" t="s">
        <v>33</v>
      </c>
      <c r="AB44" s="167">
        <f>ROUNDDOWN(R44/W44,1)</f>
        <v>0</v>
      </c>
      <c r="AC44" s="168"/>
      <c r="AD44" s="168"/>
      <c r="AE44" s="169"/>
      <c r="AF44" s="100"/>
      <c r="AG44" s="100"/>
      <c r="AH44" s="100"/>
      <c r="AI44" s="100"/>
      <c r="AJ44" s="177"/>
      <c r="AK44" s="177"/>
      <c r="AL44" s="177"/>
      <c r="AM44" s="177"/>
      <c r="AN44" s="110"/>
      <c r="AO44" s="178"/>
      <c r="AP44" s="178"/>
      <c r="AQ44" s="178"/>
      <c r="AR44" s="178"/>
      <c r="AS44" s="110"/>
      <c r="AT44" s="208"/>
      <c r="AU44" s="208"/>
      <c r="AV44" s="208"/>
      <c r="AW44" s="208"/>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103</v>
      </c>
      <c r="M45" s="100"/>
      <c r="N45" s="100"/>
      <c r="O45" s="100"/>
      <c r="P45" s="100"/>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143</v>
      </c>
      <c r="D46" s="100"/>
      <c r="E46" s="100"/>
      <c r="F46" s="100"/>
      <c r="G46" s="100"/>
      <c r="H46" s="100"/>
      <c r="I46" s="100"/>
      <c r="J46" s="100"/>
      <c r="K46" s="100"/>
      <c r="L46" s="100"/>
      <c r="M46" s="100"/>
      <c r="N46" s="100"/>
      <c r="O46" s="100"/>
      <c r="P46" s="100"/>
      <c r="Q46" s="100"/>
      <c r="R46" s="100" t="s">
        <v>62</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144</v>
      </c>
      <c r="E47" s="100"/>
      <c r="F47" s="100"/>
      <c r="G47" s="100"/>
      <c r="H47" s="100"/>
      <c r="I47" s="100"/>
      <c r="J47" s="100"/>
      <c r="K47" s="100"/>
      <c r="L47" s="100"/>
      <c r="M47" s="100"/>
      <c r="N47" s="100"/>
      <c r="O47" s="100"/>
      <c r="P47" s="100"/>
      <c r="Q47" s="100"/>
      <c r="R47" s="100" t="s">
        <v>65</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60</v>
      </c>
      <c r="S48" s="68"/>
      <c r="T48" s="68"/>
      <c r="U48" s="68"/>
      <c r="V48" s="68"/>
      <c r="W48" s="100" t="s">
        <v>64</v>
      </c>
      <c r="X48" s="68"/>
      <c r="Y48" s="68"/>
      <c r="Z48" s="68"/>
      <c r="AA48" s="68"/>
      <c r="AB48" s="173" t="s">
        <v>29</v>
      </c>
      <c r="AC48" s="173"/>
      <c r="AD48" s="173"/>
      <c r="AE48" s="173"/>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64">
        <f>AE39</f>
        <v>0</v>
      </c>
      <c r="S49" s="165"/>
      <c r="T49" s="165"/>
      <c r="U49" s="166"/>
      <c r="V49" s="106" t="s">
        <v>120</v>
      </c>
      <c r="W49" s="167">
        <f>AB44</f>
        <v>0</v>
      </c>
      <c r="X49" s="168"/>
      <c r="Y49" s="168"/>
      <c r="Z49" s="169"/>
      <c r="AA49" s="106" t="s">
        <v>33</v>
      </c>
      <c r="AB49" s="170">
        <f>ROUNDDOWN(R49+W49,1)</f>
        <v>0</v>
      </c>
      <c r="AC49" s="171"/>
      <c r="AD49" s="171"/>
      <c r="AE49" s="172"/>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4:D44">
    <cfRule type="expression" dxfId="14" priority="4">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5" zoomScaleNormal="55" zoomScaleSheetLayoutView="75" workbookViewId="0">
      <selection activeCell="M1" sqref="M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180</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7" t="s">
        <v>95</v>
      </c>
      <c r="AN1" s="217"/>
      <c r="AO1" s="217"/>
      <c r="AP1" s="217"/>
      <c r="AQ1" s="217"/>
      <c r="AR1" s="217"/>
      <c r="AS1" s="217"/>
      <c r="AT1" s="217"/>
      <c r="AU1" s="217"/>
      <c r="AV1" s="217"/>
      <c r="AW1" s="217"/>
      <c r="AX1" s="217"/>
      <c r="AY1" s="217"/>
      <c r="AZ1" s="217"/>
      <c r="BA1" s="217"/>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19">
        <v>6</v>
      </c>
      <c r="V2" s="219"/>
      <c r="W2" s="40" t="s">
        <v>17</v>
      </c>
      <c r="X2" s="218">
        <f>IF(U2=0,"",YEAR(DATE(2018+U2,1,1)))</f>
        <v>2024</v>
      </c>
      <c r="Y2" s="218"/>
      <c r="Z2" s="42" t="s">
        <v>21</v>
      </c>
      <c r="AA2" s="42" t="s">
        <v>22</v>
      </c>
      <c r="AB2" s="219">
        <v>4</v>
      </c>
      <c r="AC2" s="219"/>
      <c r="AD2" s="42" t="s">
        <v>23</v>
      </c>
      <c r="AE2" s="42"/>
      <c r="AF2" s="42"/>
      <c r="AG2" s="42"/>
      <c r="AH2" s="42"/>
      <c r="AI2" s="42"/>
      <c r="AJ2" s="41"/>
      <c r="AK2" s="40" t="s">
        <v>18</v>
      </c>
      <c r="AL2" s="40" t="s">
        <v>17</v>
      </c>
      <c r="AM2" s="219"/>
      <c r="AN2" s="219"/>
      <c r="AO2" s="219"/>
      <c r="AP2" s="219"/>
      <c r="AQ2" s="219"/>
      <c r="AR2" s="219"/>
      <c r="AS2" s="219"/>
      <c r="AT2" s="219"/>
      <c r="AU2" s="219"/>
      <c r="AV2" s="219"/>
      <c r="AW2" s="219"/>
      <c r="AX2" s="219"/>
      <c r="AY2" s="219"/>
      <c r="AZ2" s="219"/>
      <c r="BA2" s="219"/>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63" t="s">
        <v>154</v>
      </c>
      <c r="BA3" s="163"/>
      <c r="BB3" s="163"/>
      <c r="BC3" s="163"/>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163" t="s">
        <v>146</v>
      </c>
      <c r="BA4" s="163"/>
      <c r="BB4" s="163"/>
      <c r="BC4" s="163"/>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32">
        <v>40</v>
      </c>
      <c r="AW5" s="233"/>
      <c r="AX5" s="62" t="s">
        <v>24</v>
      </c>
      <c r="AY5" s="61"/>
      <c r="AZ5" s="232">
        <v>160</v>
      </c>
      <c r="BA5" s="233"/>
      <c r="BB5" s="62" t="s">
        <v>126</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6">
        <f>DAY(EOMONTH(DATE(X2,AB2,1),0))</f>
        <v>30</v>
      </c>
      <c r="BA6" s="237"/>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46" t="s">
        <v>27</v>
      </c>
      <c r="C8" s="250" t="s">
        <v>83</v>
      </c>
      <c r="D8" s="258"/>
      <c r="E8" s="249" t="s">
        <v>84</v>
      </c>
      <c r="F8" s="258"/>
      <c r="G8" s="249" t="s">
        <v>85</v>
      </c>
      <c r="H8" s="250"/>
      <c r="I8" s="250"/>
      <c r="J8" s="250"/>
      <c r="K8" s="258"/>
      <c r="L8" s="249" t="s">
        <v>86</v>
      </c>
      <c r="M8" s="250"/>
      <c r="N8" s="250"/>
      <c r="O8" s="251"/>
      <c r="P8" s="234" t="s">
        <v>165</v>
      </c>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187" t="str">
        <f>IF(AZ3="４週","(9)1～4週目の勤務時間数合計","(9)1か月の勤務時間数合計")</f>
        <v>(9)1～4週目の勤務時間数合計</v>
      </c>
      <c r="AV8" s="188"/>
      <c r="AW8" s="187" t="s">
        <v>87</v>
      </c>
      <c r="AX8" s="188"/>
      <c r="AY8" s="230" t="s">
        <v>163</v>
      </c>
      <c r="AZ8" s="230"/>
      <c r="BA8" s="230"/>
      <c r="BB8" s="230"/>
      <c r="BC8" s="230"/>
      <c r="BD8" s="230"/>
    </row>
    <row r="9" spans="1:57" ht="20.25" customHeight="1" thickBot="1" x14ac:dyDescent="0.45">
      <c r="A9" s="72"/>
      <c r="B9" s="247"/>
      <c r="C9" s="253"/>
      <c r="D9" s="259"/>
      <c r="E9" s="252"/>
      <c r="F9" s="259"/>
      <c r="G9" s="252"/>
      <c r="H9" s="253"/>
      <c r="I9" s="253"/>
      <c r="J9" s="253"/>
      <c r="K9" s="259"/>
      <c r="L9" s="252"/>
      <c r="M9" s="253"/>
      <c r="N9" s="253"/>
      <c r="O9" s="254"/>
      <c r="P9" s="184" t="s">
        <v>11</v>
      </c>
      <c r="Q9" s="185"/>
      <c r="R9" s="185"/>
      <c r="S9" s="185"/>
      <c r="T9" s="185"/>
      <c r="U9" s="185"/>
      <c r="V9" s="186"/>
      <c r="W9" s="184" t="s">
        <v>12</v>
      </c>
      <c r="X9" s="185"/>
      <c r="Y9" s="185"/>
      <c r="Z9" s="185"/>
      <c r="AA9" s="185"/>
      <c r="AB9" s="185"/>
      <c r="AC9" s="186"/>
      <c r="AD9" s="184" t="s">
        <v>13</v>
      </c>
      <c r="AE9" s="185"/>
      <c r="AF9" s="185"/>
      <c r="AG9" s="185"/>
      <c r="AH9" s="185"/>
      <c r="AI9" s="185"/>
      <c r="AJ9" s="186"/>
      <c r="AK9" s="184" t="s">
        <v>14</v>
      </c>
      <c r="AL9" s="185"/>
      <c r="AM9" s="185"/>
      <c r="AN9" s="185"/>
      <c r="AO9" s="185"/>
      <c r="AP9" s="185"/>
      <c r="AQ9" s="186"/>
      <c r="AR9" s="184" t="s">
        <v>15</v>
      </c>
      <c r="AS9" s="185"/>
      <c r="AT9" s="186"/>
      <c r="AU9" s="189"/>
      <c r="AV9" s="190"/>
      <c r="AW9" s="189"/>
      <c r="AX9" s="190"/>
      <c r="AY9" s="230"/>
      <c r="AZ9" s="230"/>
      <c r="BA9" s="230"/>
      <c r="BB9" s="230"/>
      <c r="BC9" s="230"/>
      <c r="BD9" s="230"/>
    </row>
    <row r="10" spans="1:57" ht="20.25" customHeight="1" thickBot="1" x14ac:dyDescent="0.45">
      <c r="A10" s="72"/>
      <c r="B10" s="247"/>
      <c r="C10" s="253"/>
      <c r="D10" s="259"/>
      <c r="E10" s="252"/>
      <c r="F10" s="259"/>
      <c r="G10" s="252"/>
      <c r="H10" s="253"/>
      <c r="I10" s="253"/>
      <c r="J10" s="253"/>
      <c r="K10" s="259"/>
      <c r="L10" s="252"/>
      <c r="M10" s="253"/>
      <c r="N10" s="253"/>
      <c r="O10" s="25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89"/>
      <c r="AV10" s="190"/>
      <c r="AW10" s="189"/>
      <c r="AX10" s="190"/>
      <c r="AY10" s="230"/>
      <c r="AZ10" s="230"/>
      <c r="BA10" s="230"/>
      <c r="BB10" s="230"/>
      <c r="BC10" s="230"/>
      <c r="BD10" s="230"/>
    </row>
    <row r="11" spans="1:57" ht="20.25" hidden="1" customHeight="1" thickBot="1" x14ac:dyDescent="0.45">
      <c r="A11" s="72"/>
      <c r="B11" s="247"/>
      <c r="C11" s="253"/>
      <c r="D11" s="259"/>
      <c r="E11" s="252"/>
      <c r="F11" s="259"/>
      <c r="G11" s="252"/>
      <c r="H11" s="253"/>
      <c r="I11" s="253"/>
      <c r="J11" s="253"/>
      <c r="K11" s="259"/>
      <c r="L11" s="252"/>
      <c r="M11" s="253"/>
      <c r="N11" s="253"/>
      <c r="O11" s="254"/>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91"/>
      <c r="AV11" s="192"/>
      <c r="AW11" s="191"/>
      <c r="AX11" s="192"/>
      <c r="AY11" s="231"/>
      <c r="AZ11" s="231"/>
      <c r="BA11" s="231"/>
      <c r="BB11" s="231"/>
      <c r="BC11" s="231"/>
      <c r="BD11" s="231"/>
    </row>
    <row r="12" spans="1:57" ht="20.25" customHeight="1" thickBot="1" x14ac:dyDescent="0.45">
      <c r="A12" s="72"/>
      <c r="B12" s="248"/>
      <c r="C12" s="256"/>
      <c r="D12" s="260"/>
      <c r="E12" s="255"/>
      <c r="F12" s="260"/>
      <c r="G12" s="255"/>
      <c r="H12" s="256"/>
      <c r="I12" s="256"/>
      <c r="J12" s="256"/>
      <c r="K12" s="260"/>
      <c r="L12" s="255"/>
      <c r="M12" s="256"/>
      <c r="N12" s="256"/>
      <c r="O12" s="25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93"/>
      <c r="AV12" s="194"/>
      <c r="AW12" s="193"/>
      <c r="AX12" s="194"/>
      <c r="AY12" s="230"/>
      <c r="AZ12" s="230"/>
      <c r="BA12" s="230"/>
      <c r="BB12" s="230"/>
      <c r="BC12" s="230"/>
      <c r="BD12" s="230"/>
    </row>
    <row r="13" spans="1:57" ht="39.950000000000003" customHeight="1" x14ac:dyDescent="0.4">
      <c r="A13" s="72"/>
      <c r="B13" s="117">
        <v>1</v>
      </c>
      <c r="C13" s="269"/>
      <c r="D13" s="270"/>
      <c r="E13" s="271"/>
      <c r="F13" s="272"/>
      <c r="G13" s="273"/>
      <c r="H13" s="274"/>
      <c r="I13" s="274"/>
      <c r="J13" s="274"/>
      <c r="K13" s="275"/>
      <c r="L13" s="278"/>
      <c r="M13" s="279"/>
      <c r="N13" s="279"/>
      <c r="O13" s="280"/>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61">
        <f>IF($AZ$3="４週",SUM(P13:AQ13),IF($AZ$3="暦月",SUM(P13:AT13),""))</f>
        <v>0</v>
      </c>
      <c r="AV13" s="262"/>
      <c r="AW13" s="263">
        <f t="shared" ref="AW13:AW44" si="1">IF($AZ$3="４週",AU13/4,IF($AZ$3="暦月",AU13/($AZ$6/7),""))</f>
        <v>0</v>
      </c>
      <c r="AX13" s="264"/>
      <c r="AY13" s="305"/>
      <c r="AZ13" s="306"/>
      <c r="BA13" s="306"/>
      <c r="BB13" s="306"/>
      <c r="BC13" s="306"/>
      <c r="BD13" s="307"/>
    </row>
    <row r="14" spans="1:57" ht="39.950000000000003" customHeight="1" x14ac:dyDescent="0.4">
      <c r="A14" s="72"/>
      <c r="B14" s="88">
        <f t="shared" ref="B14:B29" si="2">B13+1</f>
        <v>2</v>
      </c>
      <c r="C14" s="276"/>
      <c r="D14" s="277"/>
      <c r="E14" s="284"/>
      <c r="F14" s="285"/>
      <c r="G14" s="286"/>
      <c r="H14" s="287"/>
      <c r="I14" s="287"/>
      <c r="J14" s="287"/>
      <c r="K14" s="288"/>
      <c r="L14" s="281"/>
      <c r="M14" s="282"/>
      <c r="N14" s="282"/>
      <c r="O14" s="283"/>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8">
        <f>IF($AZ$3="４週",SUM(P14:AQ14),IF($AZ$3="暦月",SUM(P14:AT14),""))</f>
        <v>0</v>
      </c>
      <c r="AV14" s="239"/>
      <c r="AW14" s="242">
        <f t="shared" si="1"/>
        <v>0</v>
      </c>
      <c r="AX14" s="243"/>
      <c r="AY14" s="299"/>
      <c r="AZ14" s="300"/>
      <c r="BA14" s="300"/>
      <c r="BB14" s="300"/>
      <c r="BC14" s="300"/>
      <c r="BD14" s="301"/>
    </row>
    <row r="15" spans="1:57" ht="39.950000000000003" customHeight="1" x14ac:dyDescent="0.4">
      <c r="A15" s="72"/>
      <c r="B15" s="88">
        <f t="shared" si="2"/>
        <v>3</v>
      </c>
      <c r="C15" s="276"/>
      <c r="D15" s="277"/>
      <c r="E15" s="284"/>
      <c r="F15" s="285"/>
      <c r="G15" s="286"/>
      <c r="H15" s="287"/>
      <c r="I15" s="287"/>
      <c r="J15" s="287"/>
      <c r="K15" s="288"/>
      <c r="L15" s="281"/>
      <c r="M15" s="282"/>
      <c r="N15" s="282"/>
      <c r="O15" s="28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8">
        <f>IF($AZ$3="４週",SUM(P15:AQ15),IF($AZ$3="暦月",SUM(P15:AT15),""))</f>
        <v>0</v>
      </c>
      <c r="AV15" s="239"/>
      <c r="AW15" s="242">
        <f t="shared" si="1"/>
        <v>0</v>
      </c>
      <c r="AX15" s="243"/>
      <c r="AY15" s="299"/>
      <c r="AZ15" s="300"/>
      <c r="BA15" s="300"/>
      <c r="BB15" s="300"/>
      <c r="BC15" s="300"/>
      <c r="BD15" s="301"/>
    </row>
    <row r="16" spans="1:57" ht="39.950000000000003" customHeight="1" x14ac:dyDescent="0.4">
      <c r="A16" s="72"/>
      <c r="B16" s="88">
        <f t="shared" si="2"/>
        <v>4</v>
      </c>
      <c r="C16" s="276"/>
      <c r="D16" s="277"/>
      <c r="E16" s="284"/>
      <c r="F16" s="285"/>
      <c r="G16" s="286"/>
      <c r="H16" s="287"/>
      <c r="I16" s="287"/>
      <c r="J16" s="287"/>
      <c r="K16" s="288"/>
      <c r="L16" s="281"/>
      <c r="M16" s="282"/>
      <c r="N16" s="282"/>
      <c r="O16" s="28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8">
        <f>IF($AZ$3="４週",SUM(P16:AQ16),IF($AZ$3="暦月",SUM(P16:AT16),""))</f>
        <v>0</v>
      </c>
      <c r="AV16" s="239"/>
      <c r="AW16" s="242">
        <f t="shared" si="1"/>
        <v>0</v>
      </c>
      <c r="AX16" s="243"/>
      <c r="AY16" s="299"/>
      <c r="AZ16" s="300"/>
      <c r="BA16" s="300"/>
      <c r="BB16" s="300"/>
      <c r="BC16" s="300"/>
      <c r="BD16" s="301"/>
    </row>
    <row r="17" spans="1:56" ht="39.950000000000003" customHeight="1" x14ac:dyDescent="0.4">
      <c r="A17" s="72"/>
      <c r="B17" s="88">
        <f t="shared" si="2"/>
        <v>5</v>
      </c>
      <c r="C17" s="276"/>
      <c r="D17" s="277"/>
      <c r="E17" s="284"/>
      <c r="F17" s="285"/>
      <c r="G17" s="286"/>
      <c r="H17" s="287"/>
      <c r="I17" s="287"/>
      <c r="J17" s="287"/>
      <c r="K17" s="288"/>
      <c r="L17" s="281"/>
      <c r="M17" s="282"/>
      <c r="N17" s="282"/>
      <c r="O17" s="283"/>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8">
        <f t="shared" ref="AU17:AU112" si="3">IF($AZ$3="４週",SUM(P17:AQ17),IF($AZ$3="暦月",SUM(P17:AT17),""))</f>
        <v>0</v>
      </c>
      <c r="AV17" s="239"/>
      <c r="AW17" s="242">
        <f t="shared" si="1"/>
        <v>0</v>
      </c>
      <c r="AX17" s="243"/>
      <c r="AY17" s="299"/>
      <c r="AZ17" s="300"/>
      <c r="BA17" s="300"/>
      <c r="BB17" s="300"/>
      <c r="BC17" s="300"/>
      <c r="BD17" s="301"/>
    </row>
    <row r="18" spans="1:56" ht="39.950000000000003" customHeight="1" x14ac:dyDescent="0.4">
      <c r="A18" s="72"/>
      <c r="B18" s="88">
        <f t="shared" si="2"/>
        <v>6</v>
      </c>
      <c r="C18" s="276"/>
      <c r="D18" s="277"/>
      <c r="E18" s="284"/>
      <c r="F18" s="285"/>
      <c r="G18" s="286"/>
      <c r="H18" s="287"/>
      <c r="I18" s="287"/>
      <c r="J18" s="287"/>
      <c r="K18" s="288"/>
      <c r="L18" s="281"/>
      <c r="M18" s="282"/>
      <c r="N18" s="282"/>
      <c r="O18" s="283"/>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8">
        <f t="shared" si="3"/>
        <v>0</v>
      </c>
      <c r="AV18" s="239"/>
      <c r="AW18" s="242">
        <f t="shared" si="1"/>
        <v>0</v>
      </c>
      <c r="AX18" s="243"/>
      <c r="AY18" s="299"/>
      <c r="AZ18" s="300"/>
      <c r="BA18" s="300"/>
      <c r="BB18" s="300"/>
      <c r="BC18" s="300"/>
      <c r="BD18" s="301"/>
    </row>
    <row r="19" spans="1:56" ht="39.950000000000003" customHeight="1" x14ac:dyDescent="0.4">
      <c r="A19" s="72"/>
      <c r="B19" s="88">
        <f t="shared" si="2"/>
        <v>7</v>
      </c>
      <c r="C19" s="276"/>
      <c r="D19" s="277"/>
      <c r="E19" s="284"/>
      <c r="F19" s="285"/>
      <c r="G19" s="286"/>
      <c r="H19" s="287"/>
      <c r="I19" s="287"/>
      <c r="J19" s="287"/>
      <c r="K19" s="288"/>
      <c r="L19" s="281"/>
      <c r="M19" s="282"/>
      <c r="N19" s="282"/>
      <c r="O19" s="283"/>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8">
        <f>IF($AZ$3="４週",SUM(P19:AQ19),IF($AZ$3="暦月",SUM(P19:AT19),""))</f>
        <v>0</v>
      </c>
      <c r="AV19" s="239"/>
      <c r="AW19" s="242">
        <f t="shared" si="1"/>
        <v>0</v>
      </c>
      <c r="AX19" s="243"/>
      <c r="AY19" s="299"/>
      <c r="AZ19" s="300"/>
      <c r="BA19" s="300"/>
      <c r="BB19" s="300"/>
      <c r="BC19" s="300"/>
      <c r="BD19" s="301"/>
    </row>
    <row r="20" spans="1:56" ht="39.950000000000003" customHeight="1" x14ac:dyDescent="0.4">
      <c r="A20" s="72"/>
      <c r="B20" s="88">
        <f t="shared" si="2"/>
        <v>8</v>
      </c>
      <c r="C20" s="276"/>
      <c r="D20" s="277"/>
      <c r="E20" s="284"/>
      <c r="F20" s="285"/>
      <c r="G20" s="286"/>
      <c r="H20" s="287"/>
      <c r="I20" s="287"/>
      <c r="J20" s="287"/>
      <c r="K20" s="288"/>
      <c r="L20" s="281"/>
      <c r="M20" s="282"/>
      <c r="N20" s="282"/>
      <c r="O20" s="283"/>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8">
        <f t="shared" si="3"/>
        <v>0</v>
      </c>
      <c r="AV20" s="239"/>
      <c r="AW20" s="242">
        <f t="shared" si="1"/>
        <v>0</v>
      </c>
      <c r="AX20" s="243"/>
      <c r="AY20" s="299"/>
      <c r="AZ20" s="300"/>
      <c r="BA20" s="300"/>
      <c r="BB20" s="300"/>
      <c r="BC20" s="300"/>
      <c r="BD20" s="301"/>
    </row>
    <row r="21" spans="1:56" ht="39.950000000000003" customHeight="1" x14ac:dyDescent="0.4">
      <c r="A21" s="72"/>
      <c r="B21" s="88">
        <f t="shared" si="2"/>
        <v>9</v>
      </c>
      <c r="C21" s="276"/>
      <c r="D21" s="277"/>
      <c r="E21" s="284"/>
      <c r="F21" s="285"/>
      <c r="G21" s="286"/>
      <c r="H21" s="287"/>
      <c r="I21" s="287"/>
      <c r="J21" s="287"/>
      <c r="K21" s="288"/>
      <c r="L21" s="281"/>
      <c r="M21" s="282"/>
      <c r="N21" s="282"/>
      <c r="O21" s="283"/>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8">
        <f t="shared" si="3"/>
        <v>0</v>
      </c>
      <c r="AV21" s="239"/>
      <c r="AW21" s="242">
        <f t="shared" si="1"/>
        <v>0</v>
      </c>
      <c r="AX21" s="243"/>
      <c r="AY21" s="299"/>
      <c r="AZ21" s="300"/>
      <c r="BA21" s="300"/>
      <c r="BB21" s="300"/>
      <c r="BC21" s="300"/>
      <c r="BD21" s="301"/>
    </row>
    <row r="22" spans="1:56" ht="39.950000000000003" customHeight="1" x14ac:dyDescent="0.4">
      <c r="A22" s="72"/>
      <c r="B22" s="88">
        <f t="shared" si="2"/>
        <v>10</v>
      </c>
      <c r="C22" s="276"/>
      <c r="D22" s="277"/>
      <c r="E22" s="284"/>
      <c r="F22" s="285"/>
      <c r="G22" s="286"/>
      <c r="H22" s="287"/>
      <c r="I22" s="287"/>
      <c r="J22" s="287"/>
      <c r="K22" s="288"/>
      <c r="L22" s="281"/>
      <c r="M22" s="282"/>
      <c r="N22" s="282"/>
      <c r="O22" s="28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8">
        <f t="shared" si="3"/>
        <v>0</v>
      </c>
      <c r="AV22" s="239"/>
      <c r="AW22" s="242">
        <f t="shared" si="1"/>
        <v>0</v>
      </c>
      <c r="AX22" s="243"/>
      <c r="AY22" s="299"/>
      <c r="AZ22" s="300"/>
      <c r="BA22" s="300"/>
      <c r="BB22" s="300"/>
      <c r="BC22" s="300"/>
      <c r="BD22" s="301"/>
    </row>
    <row r="23" spans="1:56" ht="39.950000000000003" customHeight="1" x14ac:dyDescent="0.4">
      <c r="A23" s="72"/>
      <c r="B23" s="88">
        <f t="shared" si="2"/>
        <v>11</v>
      </c>
      <c r="C23" s="276"/>
      <c r="D23" s="277"/>
      <c r="E23" s="284"/>
      <c r="F23" s="285"/>
      <c r="G23" s="286"/>
      <c r="H23" s="287"/>
      <c r="I23" s="287"/>
      <c r="J23" s="287"/>
      <c r="K23" s="288"/>
      <c r="L23" s="281"/>
      <c r="M23" s="282"/>
      <c r="N23" s="282"/>
      <c r="O23" s="28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8">
        <f t="shared" si="3"/>
        <v>0</v>
      </c>
      <c r="AV23" s="239"/>
      <c r="AW23" s="242">
        <f t="shared" si="1"/>
        <v>0</v>
      </c>
      <c r="AX23" s="243"/>
      <c r="AY23" s="299"/>
      <c r="AZ23" s="300"/>
      <c r="BA23" s="300"/>
      <c r="BB23" s="300"/>
      <c r="BC23" s="300"/>
      <c r="BD23" s="301"/>
    </row>
    <row r="24" spans="1:56" ht="39.950000000000003" customHeight="1" x14ac:dyDescent="0.4">
      <c r="A24" s="72"/>
      <c r="B24" s="88">
        <f t="shared" si="2"/>
        <v>12</v>
      </c>
      <c r="C24" s="276"/>
      <c r="D24" s="277"/>
      <c r="E24" s="284"/>
      <c r="F24" s="285"/>
      <c r="G24" s="286"/>
      <c r="H24" s="287"/>
      <c r="I24" s="287"/>
      <c r="J24" s="287"/>
      <c r="K24" s="288"/>
      <c r="L24" s="281"/>
      <c r="M24" s="282"/>
      <c r="N24" s="282"/>
      <c r="O24" s="28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8">
        <f t="shared" si="3"/>
        <v>0</v>
      </c>
      <c r="AV24" s="239"/>
      <c r="AW24" s="242">
        <f t="shared" si="1"/>
        <v>0</v>
      </c>
      <c r="AX24" s="243"/>
      <c r="AY24" s="299"/>
      <c r="AZ24" s="300"/>
      <c r="BA24" s="300"/>
      <c r="BB24" s="300"/>
      <c r="BC24" s="300"/>
      <c r="BD24" s="301"/>
    </row>
    <row r="25" spans="1:56" ht="39.950000000000003" customHeight="1" x14ac:dyDescent="0.4">
      <c r="A25" s="72"/>
      <c r="B25" s="88">
        <f t="shared" si="2"/>
        <v>13</v>
      </c>
      <c r="C25" s="276"/>
      <c r="D25" s="277"/>
      <c r="E25" s="284"/>
      <c r="F25" s="285"/>
      <c r="G25" s="286"/>
      <c r="H25" s="287"/>
      <c r="I25" s="287"/>
      <c r="J25" s="287"/>
      <c r="K25" s="288"/>
      <c r="L25" s="281"/>
      <c r="M25" s="282"/>
      <c r="N25" s="282"/>
      <c r="O25" s="28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8">
        <f t="shared" si="3"/>
        <v>0</v>
      </c>
      <c r="AV25" s="239"/>
      <c r="AW25" s="242">
        <f t="shared" si="1"/>
        <v>0</v>
      </c>
      <c r="AX25" s="243"/>
      <c r="AY25" s="299"/>
      <c r="AZ25" s="300"/>
      <c r="BA25" s="300"/>
      <c r="BB25" s="300"/>
      <c r="BC25" s="300"/>
      <c r="BD25" s="301"/>
    </row>
    <row r="26" spans="1:56" ht="39.950000000000003" customHeight="1" x14ac:dyDescent="0.4">
      <c r="A26" s="72"/>
      <c r="B26" s="88">
        <f t="shared" si="2"/>
        <v>14</v>
      </c>
      <c r="C26" s="276"/>
      <c r="D26" s="277"/>
      <c r="E26" s="284"/>
      <c r="F26" s="285"/>
      <c r="G26" s="286"/>
      <c r="H26" s="287"/>
      <c r="I26" s="287"/>
      <c r="J26" s="287"/>
      <c r="K26" s="288"/>
      <c r="L26" s="281"/>
      <c r="M26" s="282"/>
      <c r="N26" s="282"/>
      <c r="O26" s="28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8">
        <f t="shared" si="3"/>
        <v>0</v>
      </c>
      <c r="AV26" s="239"/>
      <c r="AW26" s="242">
        <f t="shared" si="1"/>
        <v>0</v>
      </c>
      <c r="AX26" s="243"/>
      <c r="AY26" s="299"/>
      <c r="AZ26" s="300"/>
      <c r="BA26" s="300"/>
      <c r="BB26" s="300"/>
      <c r="BC26" s="300"/>
      <c r="BD26" s="301"/>
    </row>
    <row r="27" spans="1:56" ht="39.950000000000003" customHeight="1" x14ac:dyDescent="0.4">
      <c r="A27" s="72"/>
      <c r="B27" s="88">
        <f t="shared" si="2"/>
        <v>15</v>
      </c>
      <c r="C27" s="276"/>
      <c r="D27" s="277"/>
      <c r="E27" s="284"/>
      <c r="F27" s="285"/>
      <c r="G27" s="286"/>
      <c r="H27" s="287"/>
      <c r="I27" s="287"/>
      <c r="J27" s="287"/>
      <c r="K27" s="288"/>
      <c r="L27" s="281"/>
      <c r="M27" s="282"/>
      <c r="N27" s="282"/>
      <c r="O27" s="28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8">
        <f t="shared" si="3"/>
        <v>0</v>
      </c>
      <c r="AV27" s="239"/>
      <c r="AW27" s="242">
        <f t="shared" si="1"/>
        <v>0</v>
      </c>
      <c r="AX27" s="243"/>
      <c r="AY27" s="299"/>
      <c r="AZ27" s="300"/>
      <c r="BA27" s="300"/>
      <c r="BB27" s="300"/>
      <c r="BC27" s="300"/>
      <c r="BD27" s="301"/>
    </row>
    <row r="28" spans="1:56" ht="39.950000000000003" customHeight="1" x14ac:dyDescent="0.4">
      <c r="A28" s="72"/>
      <c r="B28" s="88">
        <f t="shared" si="2"/>
        <v>16</v>
      </c>
      <c r="C28" s="276"/>
      <c r="D28" s="277"/>
      <c r="E28" s="284"/>
      <c r="F28" s="285"/>
      <c r="G28" s="286"/>
      <c r="H28" s="287"/>
      <c r="I28" s="287"/>
      <c r="J28" s="287"/>
      <c r="K28" s="288"/>
      <c r="L28" s="281"/>
      <c r="M28" s="282"/>
      <c r="N28" s="282"/>
      <c r="O28" s="28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8">
        <f t="shared" si="3"/>
        <v>0</v>
      </c>
      <c r="AV28" s="239"/>
      <c r="AW28" s="242">
        <f t="shared" si="1"/>
        <v>0</v>
      </c>
      <c r="AX28" s="243"/>
      <c r="AY28" s="299"/>
      <c r="AZ28" s="300"/>
      <c r="BA28" s="300"/>
      <c r="BB28" s="300"/>
      <c r="BC28" s="300"/>
      <c r="BD28" s="301"/>
    </row>
    <row r="29" spans="1:56" ht="39.950000000000003" customHeight="1" x14ac:dyDescent="0.4">
      <c r="A29" s="72"/>
      <c r="B29" s="88">
        <f t="shared" si="2"/>
        <v>17</v>
      </c>
      <c r="C29" s="276"/>
      <c r="D29" s="277"/>
      <c r="E29" s="284"/>
      <c r="F29" s="285"/>
      <c r="G29" s="286"/>
      <c r="H29" s="287"/>
      <c r="I29" s="287"/>
      <c r="J29" s="287"/>
      <c r="K29" s="288"/>
      <c r="L29" s="281"/>
      <c r="M29" s="282"/>
      <c r="N29" s="282"/>
      <c r="O29" s="28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8">
        <f t="shared" si="3"/>
        <v>0</v>
      </c>
      <c r="AV29" s="239"/>
      <c r="AW29" s="242">
        <f t="shared" si="1"/>
        <v>0</v>
      </c>
      <c r="AX29" s="243"/>
      <c r="AY29" s="299"/>
      <c r="AZ29" s="300"/>
      <c r="BA29" s="300"/>
      <c r="BB29" s="300"/>
      <c r="BC29" s="300"/>
      <c r="BD29" s="301"/>
    </row>
    <row r="30" spans="1:56" ht="39.950000000000003" customHeight="1" x14ac:dyDescent="0.4">
      <c r="A30" s="72"/>
      <c r="B30" s="88">
        <f t="shared" ref="B30:B93" si="4">B29+1</f>
        <v>18</v>
      </c>
      <c r="C30" s="276"/>
      <c r="D30" s="277"/>
      <c r="E30" s="284"/>
      <c r="F30" s="285"/>
      <c r="G30" s="286"/>
      <c r="H30" s="287"/>
      <c r="I30" s="287"/>
      <c r="J30" s="287"/>
      <c r="K30" s="288"/>
      <c r="L30" s="281"/>
      <c r="M30" s="282"/>
      <c r="N30" s="282"/>
      <c r="O30" s="283"/>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8">
        <f t="shared" ref="AU30" si="5">IF($AZ$3="４週",SUM(P30:AQ30),IF($AZ$3="暦月",SUM(P30:AT30),""))</f>
        <v>0</v>
      </c>
      <c r="AV30" s="239"/>
      <c r="AW30" s="242">
        <f t="shared" si="1"/>
        <v>0</v>
      </c>
      <c r="AX30" s="243"/>
      <c r="AY30" s="299"/>
      <c r="AZ30" s="300"/>
      <c r="BA30" s="300"/>
      <c r="BB30" s="300"/>
      <c r="BC30" s="300"/>
      <c r="BD30" s="301"/>
    </row>
    <row r="31" spans="1:56" ht="39.950000000000003" customHeight="1" x14ac:dyDescent="0.4">
      <c r="A31" s="72"/>
      <c r="B31" s="88">
        <f t="shared" si="4"/>
        <v>19</v>
      </c>
      <c r="C31" s="276"/>
      <c r="D31" s="277"/>
      <c r="E31" s="284"/>
      <c r="F31" s="285"/>
      <c r="G31" s="286"/>
      <c r="H31" s="287"/>
      <c r="I31" s="287"/>
      <c r="J31" s="287"/>
      <c r="K31" s="288"/>
      <c r="L31" s="281"/>
      <c r="M31" s="282"/>
      <c r="N31" s="282"/>
      <c r="O31" s="283"/>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8">
        <f t="shared" ref="AU31:AU94" si="6">IF($AZ$3="４週",SUM(P31:AQ31),IF($AZ$3="暦月",SUM(P31:AT31),""))</f>
        <v>0</v>
      </c>
      <c r="AV31" s="239"/>
      <c r="AW31" s="242">
        <f t="shared" si="1"/>
        <v>0</v>
      </c>
      <c r="AX31" s="243"/>
      <c r="AY31" s="299"/>
      <c r="AZ31" s="300"/>
      <c r="BA31" s="300"/>
      <c r="BB31" s="300"/>
      <c r="BC31" s="300"/>
      <c r="BD31" s="301"/>
    </row>
    <row r="32" spans="1:56" ht="39.950000000000003" customHeight="1" x14ac:dyDescent="0.4">
      <c r="A32" s="72"/>
      <c r="B32" s="88">
        <f t="shared" si="4"/>
        <v>20</v>
      </c>
      <c r="C32" s="276"/>
      <c r="D32" s="277"/>
      <c r="E32" s="284"/>
      <c r="F32" s="285"/>
      <c r="G32" s="286"/>
      <c r="H32" s="287"/>
      <c r="I32" s="287"/>
      <c r="J32" s="287"/>
      <c r="K32" s="288"/>
      <c r="L32" s="281"/>
      <c r="M32" s="282"/>
      <c r="N32" s="282"/>
      <c r="O32" s="283"/>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8">
        <f t="shared" si="6"/>
        <v>0</v>
      </c>
      <c r="AV32" s="239"/>
      <c r="AW32" s="242">
        <f t="shared" si="1"/>
        <v>0</v>
      </c>
      <c r="AX32" s="243"/>
      <c r="AY32" s="299"/>
      <c r="AZ32" s="300"/>
      <c r="BA32" s="300"/>
      <c r="BB32" s="300"/>
      <c r="BC32" s="300"/>
      <c r="BD32" s="301"/>
    </row>
    <row r="33" spans="1:56" ht="39.950000000000003" customHeight="1" x14ac:dyDescent="0.4">
      <c r="A33" s="72"/>
      <c r="B33" s="88">
        <f t="shared" si="4"/>
        <v>21</v>
      </c>
      <c r="C33" s="276"/>
      <c r="D33" s="277"/>
      <c r="E33" s="284"/>
      <c r="F33" s="285"/>
      <c r="G33" s="286"/>
      <c r="H33" s="287"/>
      <c r="I33" s="287"/>
      <c r="J33" s="287"/>
      <c r="K33" s="288"/>
      <c r="L33" s="281"/>
      <c r="M33" s="282"/>
      <c r="N33" s="282"/>
      <c r="O33" s="283"/>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8">
        <f t="shared" si="6"/>
        <v>0</v>
      </c>
      <c r="AV33" s="239"/>
      <c r="AW33" s="242">
        <f t="shared" si="1"/>
        <v>0</v>
      </c>
      <c r="AX33" s="243"/>
      <c r="AY33" s="299"/>
      <c r="AZ33" s="300"/>
      <c r="BA33" s="300"/>
      <c r="BB33" s="300"/>
      <c r="BC33" s="300"/>
      <c r="BD33" s="301"/>
    </row>
    <row r="34" spans="1:56" ht="39.950000000000003" customHeight="1" x14ac:dyDescent="0.4">
      <c r="A34" s="72"/>
      <c r="B34" s="88">
        <f t="shared" si="4"/>
        <v>22</v>
      </c>
      <c r="C34" s="276"/>
      <c r="D34" s="277"/>
      <c r="E34" s="284"/>
      <c r="F34" s="285"/>
      <c r="G34" s="286"/>
      <c r="H34" s="287"/>
      <c r="I34" s="287"/>
      <c r="J34" s="287"/>
      <c r="K34" s="288"/>
      <c r="L34" s="281"/>
      <c r="M34" s="282"/>
      <c r="N34" s="282"/>
      <c r="O34" s="283"/>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8">
        <f t="shared" si="6"/>
        <v>0</v>
      </c>
      <c r="AV34" s="239"/>
      <c r="AW34" s="242">
        <f t="shared" si="1"/>
        <v>0</v>
      </c>
      <c r="AX34" s="243"/>
      <c r="AY34" s="299"/>
      <c r="AZ34" s="300"/>
      <c r="BA34" s="300"/>
      <c r="BB34" s="300"/>
      <c r="BC34" s="300"/>
      <c r="BD34" s="301"/>
    </row>
    <row r="35" spans="1:56" ht="39.950000000000003" customHeight="1" x14ac:dyDescent="0.4">
      <c r="A35" s="72"/>
      <c r="B35" s="88">
        <f t="shared" si="4"/>
        <v>23</v>
      </c>
      <c r="C35" s="276"/>
      <c r="D35" s="277"/>
      <c r="E35" s="284"/>
      <c r="F35" s="285"/>
      <c r="G35" s="286"/>
      <c r="H35" s="287"/>
      <c r="I35" s="287"/>
      <c r="J35" s="287"/>
      <c r="K35" s="288"/>
      <c r="L35" s="281"/>
      <c r="M35" s="282"/>
      <c r="N35" s="282"/>
      <c r="O35" s="283"/>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8">
        <f t="shared" si="6"/>
        <v>0</v>
      </c>
      <c r="AV35" s="239"/>
      <c r="AW35" s="242">
        <f t="shared" si="1"/>
        <v>0</v>
      </c>
      <c r="AX35" s="243"/>
      <c r="AY35" s="299"/>
      <c r="AZ35" s="300"/>
      <c r="BA35" s="300"/>
      <c r="BB35" s="300"/>
      <c r="BC35" s="300"/>
      <c r="BD35" s="301"/>
    </row>
    <row r="36" spans="1:56" ht="39.950000000000003" customHeight="1" x14ac:dyDescent="0.4">
      <c r="A36" s="72"/>
      <c r="B36" s="88">
        <f t="shared" si="4"/>
        <v>24</v>
      </c>
      <c r="C36" s="276"/>
      <c r="D36" s="277"/>
      <c r="E36" s="284"/>
      <c r="F36" s="285"/>
      <c r="G36" s="286"/>
      <c r="H36" s="287"/>
      <c r="I36" s="287"/>
      <c r="J36" s="287"/>
      <c r="K36" s="288"/>
      <c r="L36" s="281"/>
      <c r="M36" s="282"/>
      <c r="N36" s="282"/>
      <c r="O36" s="283"/>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8">
        <f t="shared" si="6"/>
        <v>0</v>
      </c>
      <c r="AV36" s="239"/>
      <c r="AW36" s="242">
        <f t="shared" si="1"/>
        <v>0</v>
      </c>
      <c r="AX36" s="243"/>
      <c r="AY36" s="299"/>
      <c r="AZ36" s="300"/>
      <c r="BA36" s="300"/>
      <c r="BB36" s="300"/>
      <c r="BC36" s="300"/>
      <c r="BD36" s="301"/>
    </row>
    <row r="37" spans="1:56" ht="39.950000000000003" customHeight="1" x14ac:dyDescent="0.4">
      <c r="A37" s="72"/>
      <c r="B37" s="88">
        <f t="shared" si="4"/>
        <v>25</v>
      </c>
      <c r="C37" s="276"/>
      <c r="D37" s="277"/>
      <c r="E37" s="284"/>
      <c r="F37" s="285"/>
      <c r="G37" s="286"/>
      <c r="H37" s="287"/>
      <c r="I37" s="287"/>
      <c r="J37" s="287"/>
      <c r="K37" s="288"/>
      <c r="L37" s="281"/>
      <c r="M37" s="282"/>
      <c r="N37" s="282"/>
      <c r="O37" s="283"/>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8">
        <f t="shared" si="6"/>
        <v>0</v>
      </c>
      <c r="AV37" s="239"/>
      <c r="AW37" s="242">
        <f t="shared" si="1"/>
        <v>0</v>
      </c>
      <c r="AX37" s="243"/>
      <c r="AY37" s="299"/>
      <c r="AZ37" s="300"/>
      <c r="BA37" s="300"/>
      <c r="BB37" s="300"/>
      <c r="BC37" s="300"/>
      <c r="BD37" s="301"/>
    </row>
    <row r="38" spans="1:56" ht="39.950000000000003" customHeight="1" x14ac:dyDescent="0.4">
      <c r="A38" s="72"/>
      <c r="B38" s="88">
        <f t="shared" si="4"/>
        <v>26</v>
      </c>
      <c r="C38" s="276"/>
      <c r="D38" s="277"/>
      <c r="E38" s="284"/>
      <c r="F38" s="285"/>
      <c r="G38" s="286"/>
      <c r="H38" s="287"/>
      <c r="I38" s="287"/>
      <c r="J38" s="287"/>
      <c r="K38" s="288"/>
      <c r="L38" s="281"/>
      <c r="M38" s="282"/>
      <c r="N38" s="282"/>
      <c r="O38" s="283"/>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8">
        <f t="shared" si="6"/>
        <v>0</v>
      </c>
      <c r="AV38" s="239"/>
      <c r="AW38" s="242">
        <f t="shared" si="1"/>
        <v>0</v>
      </c>
      <c r="AX38" s="243"/>
      <c r="AY38" s="299"/>
      <c r="AZ38" s="300"/>
      <c r="BA38" s="300"/>
      <c r="BB38" s="300"/>
      <c r="BC38" s="300"/>
      <c r="BD38" s="301"/>
    </row>
    <row r="39" spans="1:56" ht="39.950000000000003" customHeight="1" x14ac:dyDescent="0.4">
      <c r="A39" s="72"/>
      <c r="B39" s="88">
        <f t="shared" si="4"/>
        <v>27</v>
      </c>
      <c r="C39" s="276"/>
      <c r="D39" s="277"/>
      <c r="E39" s="284"/>
      <c r="F39" s="285"/>
      <c r="G39" s="286"/>
      <c r="H39" s="287"/>
      <c r="I39" s="287"/>
      <c r="J39" s="287"/>
      <c r="K39" s="288"/>
      <c r="L39" s="281"/>
      <c r="M39" s="282"/>
      <c r="N39" s="282"/>
      <c r="O39" s="283"/>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8">
        <f t="shared" si="6"/>
        <v>0</v>
      </c>
      <c r="AV39" s="239"/>
      <c r="AW39" s="242">
        <f t="shared" si="1"/>
        <v>0</v>
      </c>
      <c r="AX39" s="243"/>
      <c r="AY39" s="299"/>
      <c r="AZ39" s="300"/>
      <c r="BA39" s="300"/>
      <c r="BB39" s="300"/>
      <c r="BC39" s="300"/>
      <c r="BD39" s="301"/>
    </row>
    <row r="40" spans="1:56" ht="39.950000000000003" customHeight="1" x14ac:dyDescent="0.4">
      <c r="A40" s="72"/>
      <c r="B40" s="88">
        <f t="shared" si="4"/>
        <v>28</v>
      </c>
      <c r="C40" s="276"/>
      <c r="D40" s="277"/>
      <c r="E40" s="284"/>
      <c r="F40" s="285"/>
      <c r="G40" s="286"/>
      <c r="H40" s="287"/>
      <c r="I40" s="287"/>
      <c r="J40" s="287"/>
      <c r="K40" s="288"/>
      <c r="L40" s="281"/>
      <c r="M40" s="282"/>
      <c r="N40" s="282"/>
      <c r="O40" s="283"/>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8">
        <f t="shared" si="6"/>
        <v>0</v>
      </c>
      <c r="AV40" s="239"/>
      <c r="AW40" s="242">
        <f t="shared" si="1"/>
        <v>0</v>
      </c>
      <c r="AX40" s="243"/>
      <c r="AY40" s="299"/>
      <c r="AZ40" s="300"/>
      <c r="BA40" s="300"/>
      <c r="BB40" s="300"/>
      <c r="BC40" s="300"/>
      <c r="BD40" s="301"/>
    </row>
    <row r="41" spans="1:56" ht="39.950000000000003" customHeight="1" x14ac:dyDescent="0.4">
      <c r="A41" s="72"/>
      <c r="B41" s="88">
        <f t="shared" si="4"/>
        <v>29</v>
      </c>
      <c r="C41" s="276"/>
      <c r="D41" s="277"/>
      <c r="E41" s="284"/>
      <c r="F41" s="285"/>
      <c r="G41" s="286"/>
      <c r="H41" s="287"/>
      <c r="I41" s="287"/>
      <c r="J41" s="287"/>
      <c r="K41" s="288"/>
      <c r="L41" s="281"/>
      <c r="M41" s="282"/>
      <c r="N41" s="282"/>
      <c r="O41" s="283"/>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8">
        <f t="shared" si="6"/>
        <v>0</v>
      </c>
      <c r="AV41" s="239"/>
      <c r="AW41" s="242">
        <f t="shared" si="1"/>
        <v>0</v>
      </c>
      <c r="AX41" s="243"/>
      <c r="AY41" s="299"/>
      <c r="AZ41" s="300"/>
      <c r="BA41" s="300"/>
      <c r="BB41" s="300"/>
      <c r="BC41" s="300"/>
      <c r="BD41" s="301"/>
    </row>
    <row r="42" spans="1:56" ht="39.950000000000003" customHeight="1" x14ac:dyDescent="0.4">
      <c r="A42" s="72"/>
      <c r="B42" s="88">
        <f t="shared" si="4"/>
        <v>30</v>
      </c>
      <c r="C42" s="276"/>
      <c r="D42" s="277"/>
      <c r="E42" s="284"/>
      <c r="F42" s="285"/>
      <c r="G42" s="286"/>
      <c r="H42" s="287"/>
      <c r="I42" s="287"/>
      <c r="J42" s="287"/>
      <c r="K42" s="288"/>
      <c r="L42" s="281"/>
      <c r="M42" s="282"/>
      <c r="N42" s="282"/>
      <c r="O42" s="283"/>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8">
        <f t="shared" si="6"/>
        <v>0</v>
      </c>
      <c r="AV42" s="239"/>
      <c r="AW42" s="242">
        <f t="shared" si="1"/>
        <v>0</v>
      </c>
      <c r="AX42" s="243"/>
      <c r="AY42" s="299"/>
      <c r="AZ42" s="300"/>
      <c r="BA42" s="300"/>
      <c r="BB42" s="300"/>
      <c r="BC42" s="300"/>
      <c r="BD42" s="301"/>
    </row>
    <row r="43" spans="1:56" ht="39.950000000000003" customHeight="1" x14ac:dyDescent="0.4">
      <c r="A43" s="72"/>
      <c r="B43" s="88">
        <f t="shared" si="4"/>
        <v>31</v>
      </c>
      <c r="C43" s="276"/>
      <c r="D43" s="277"/>
      <c r="E43" s="284"/>
      <c r="F43" s="285"/>
      <c r="G43" s="286"/>
      <c r="H43" s="287"/>
      <c r="I43" s="287"/>
      <c r="J43" s="287"/>
      <c r="K43" s="288"/>
      <c r="L43" s="281"/>
      <c r="M43" s="282"/>
      <c r="N43" s="282"/>
      <c r="O43" s="283"/>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8">
        <f t="shared" si="6"/>
        <v>0</v>
      </c>
      <c r="AV43" s="239"/>
      <c r="AW43" s="242">
        <f t="shared" si="1"/>
        <v>0</v>
      </c>
      <c r="AX43" s="243"/>
      <c r="AY43" s="299"/>
      <c r="AZ43" s="300"/>
      <c r="BA43" s="300"/>
      <c r="BB43" s="300"/>
      <c r="BC43" s="300"/>
      <c r="BD43" s="301"/>
    </row>
    <row r="44" spans="1:56" ht="39.950000000000003" customHeight="1" x14ac:dyDescent="0.4">
      <c r="A44" s="72"/>
      <c r="B44" s="88">
        <f t="shared" si="4"/>
        <v>32</v>
      </c>
      <c r="C44" s="276"/>
      <c r="D44" s="277"/>
      <c r="E44" s="284"/>
      <c r="F44" s="285"/>
      <c r="G44" s="286"/>
      <c r="H44" s="287"/>
      <c r="I44" s="287"/>
      <c r="J44" s="287"/>
      <c r="K44" s="288"/>
      <c r="L44" s="281"/>
      <c r="M44" s="282"/>
      <c r="N44" s="282"/>
      <c r="O44" s="283"/>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8">
        <f t="shared" si="6"/>
        <v>0</v>
      </c>
      <c r="AV44" s="239"/>
      <c r="AW44" s="242">
        <f t="shared" si="1"/>
        <v>0</v>
      </c>
      <c r="AX44" s="243"/>
      <c r="AY44" s="299"/>
      <c r="AZ44" s="300"/>
      <c r="BA44" s="300"/>
      <c r="BB44" s="300"/>
      <c r="BC44" s="300"/>
      <c r="BD44" s="301"/>
    </row>
    <row r="45" spans="1:56" ht="39.950000000000003" customHeight="1" x14ac:dyDescent="0.4">
      <c r="A45" s="72"/>
      <c r="B45" s="88">
        <f t="shared" si="4"/>
        <v>33</v>
      </c>
      <c r="C45" s="276"/>
      <c r="D45" s="277"/>
      <c r="E45" s="284"/>
      <c r="F45" s="285"/>
      <c r="G45" s="286"/>
      <c r="H45" s="287"/>
      <c r="I45" s="287"/>
      <c r="J45" s="287"/>
      <c r="K45" s="288"/>
      <c r="L45" s="281"/>
      <c r="M45" s="282"/>
      <c r="N45" s="282"/>
      <c r="O45" s="283"/>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8">
        <f t="shared" si="6"/>
        <v>0</v>
      </c>
      <c r="AV45" s="239"/>
      <c r="AW45" s="242">
        <f t="shared" ref="AW45:AW76" si="7">IF($AZ$3="４週",AU45/4,IF($AZ$3="暦月",AU45/($AZ$6/7),""))</f>
        <v>0</v>
      </c>
      <c r="AX45" s="243"/>
      <c r="AY45" s="299"/>
      <c r="AZ45" s="300"/>
      <c r="BA45" s="300"/>
      <c r="BB45" s="300"/>
      <c r="BC45" s="300"/>
      <c r="BD45" s="301"/>
    </row>
    <row r="46" spans="1:56" ht="39.950000000000003" customHeight="1" x14ac:dyDescent="0.4">
      <c r="A46" s="72"/>
      <c r="B46" s="88">
        <f t="shared" si="4"/>
        <v>34</v>
      </c>
      <c r="C46" s="276"/>
      <c r="D46" s="277"/>
      <c r="E46" s="284"/>
      <c r="F46" s="285"/>
      <c r="G46" s="286"/>
      <c r="H46" s="287"/>
      <c r="I46" s="287"/>
      <c r="J46" s="287"/>
      <c r="K46" s="288"/>
      <c r="L46" s="281"/>
      <c r="M46" s="282"/>
      <c r="N46" s="282"/>
      <c r="O46" s="283"/>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8">
        <f t="shared" si="6"/>
        <v>0</v>
      </c>
      <c r="AV46" s="239"/>
      <c r="AW46" s="242">
        <f t="shared" si="7"/>
        <v>0</v>
      </c>
      <c r="AX46" s="243"/>
      <c r="AY46" s="299"/>
      <c r="AZ46" s="300"/>
      <c r="BA46" s="300"/>
      <c r="BB46" s="300"/>
      <c r="BC46" s="300"/>
      <c r="BD46" s="301"/>
    </row>
    <row r="47" spans="1:56" ht="39.950000000000003" customHeight="1" x14ac:dyDescent="0.4">
      <c r="A47" s="72"/>
      <c r="B47" s="88">
        <f t="shared" si="4"/>
        <v>35</v>
      </c>
      <c r="C47" s="276"/>
      <c r="D47" s="277"/>
      <c r="E47" s="284"/>
      <c r="F47" s="285"/>
      <c r="G47" s="286"/>
      <c r="H47" s="287"/>
      <c r="I47" s="287"/>
      <c r="J47" s="287"/>
      <c r="K47" s="288"/>
      <c r="L47" s="281"/>
      <c r="M47" s="282"/>
      <c r="N47" s="282"/>
      <c r="O47" s="283"/>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8">
        <f t="shared" si="6"/>
        <v>0</v>
      </c>
      <c r="AV47" s="239"/>
      <c r="AW47" s="242">
        <f t="shared" si="7"/>
        <v>0</v>
      </c>
      <c r="AX47" s="243"/>
      <c r="AY47" s="299"/>
      <c r="AZ47" s="300"/>
      <c r="BA47" s="300"/>
      <c r="BB47" s="300"/>
      <c r="BC47" s="300"/>
      <c r="BD47" s="301"/>
    </row>
    <row r="48" spans="1:56" ht="39.950000000000003" customHeight="1" x14ac:dyDescent="0.4">
      <c r="A48" s="72"/>
      <c r="B48" s="88">
        <f t="shared" si="4"/>
        <v>36</v>
      </c>
      <c r="C48" s="276"/>
      <c r="D48" s="277"/>
      <c r="E48" s="284"/>
      <c r="F48" s="285"/>
      <c r="G48" s="286"/>
      <c r="H48" s="287"/>
      <c r="I48" s="287"/>
      <c r="J48" s="287"/>
      <c r="K48" s="288"/>
      <c r="L48" s="281"/>
      <c r="M48" s="282"/>
      <c r="N48" s="282"/>
      <c r="O48" s="283"/>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8">
        <f t="shared" si="6"/>
        <v>0</v>
      </c>
      <c r="AV48" s="239"/>
      <c r="AW48" s="242">
        <f t="shared" si="7"/>
        <v>0</v>
      </c>
      <c r="AX48" s="243"/>
      <c r="AY48" s="299"/>
      <c r="AZ48" s="300"/>
      <c r="BA48" s="300"/>
      <c r="BB48" s="300"/>
      <c r="BC48" s="300"/>
      <c r="BD48" s="301"/>
    </row>
    <row r="49" spans="1:56" ht="39.950000000000003" customHeight="1" x14ac:dyDescent="0.4">
      <c r="A49" s="72"/>
      <c r="B49" s="88">
        <f t="shared" si="4"/>
        <v>37</v>
      </c>
      <c r="C49" s="276"/>
      <c r="D49" s="277"/>
      <c r="E49" s="284"/>
      <c r="F49" s="285"/>
      <c r="G49" s="286"/>
      <c r="H49" s="287"/>
      <c r="I49" s="287"/>
      <c r="J49" s="287"/>
      <c r="K49" s="288"/>
      <c r="L49" s="281"/>
      <c r="M49" s="282"/>
      <c r="N49" s="282"/>
      <c r="O49" s="283"/>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8">
        <f t="shared" si="6"/>
        <v>0</v>
      </c>
      <c r="AV49" s="239"/>
      <c r="AW49" s="242">
        <f t="shared" si="7"/>
        <v>0</v>
      </c>
      <c r="AX49" s="243"/>
      <c r="AY49" s="299"/>
      <c r="AZ49" s="300"/>
      <c r="BA49" s="300"/>
      <c r="BB49" s="300"/>
      <c r="BC49" s="300"/>
      <c r="BD49" s="301"/>
    </row>
    <row r="50" spans="1:56" ht="39.950000000000003" customHeight="1" x14ac:dyDescent="0.4">
      <c r="A50" s="72"/>
      <c r="B50" s="88">
        <f t="shared" si="4"/>
        <v>38</v>
      </c>
      <c r="C50" s="276"/>
      <c r="D50" s="277"/>
      <c r="E50" s="284"/>
      <c r="F50" s="285"/>
      <c r="G50" s="286"/>
      <c r="H50" s="287"/>
      <c r="I50" s="287"/>
      <c r="J50" s="287"/>
      <c r="K50" s="288"/>
      <c r="L50" s="281"/>
      <c r="M50" s="282"/>
      <c r="N50" s="282"/>
      <c r="O50" s="283"/>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8">
        <f t="shared" si="6"/>
        <v>0</v>
      </c>
      <c r="AV50" s="239"/>
      <c r="AW50" s="242">
        <f t="shared" si="7"/>
        <v>0</v>
      </c>
      <c r="AX50" s="243"/>
      <c r="AY50" s="299"/>
      <c r="AZ50" s="300"/>
      <c r="BA50" s="300"/>
      <c r="BB50" s="300"/>
      <c r="BC50" s="300"/>
      <c r="BD50" s="301"/>
    </row>
    <row r="51" spans="1:56" ht="39.950000000000003" customHeight="1" x14ac:dyDescent="0.4">
      <c r="A51" s="72"/>
      <c r="B51" s="88">
        <f t="shared" si="4"/>
        <v>39</v>
      </c>
      <c r="C51" s="276"/>
      <c r="D51" s="277"/>
      <c r="E51" s="284"/>
      <c r="F51" s="285"/>
      <c r="G51" s="286"/>
      <c r="H51" s="287"/>
      <c r="I51" s="287"/>
      <c r="J51" s="287"/>
      <c r="K51" s="288"/>
      <c r="L51" s="281"/>
      <c r="M51" s="282"/>
      <c r="N51" s="282"/>
      <c r="O51" s="283"/>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8">
        <f t="shared" si="6"/>
        <v>0</v>
      </c>
      <c r="AV51" s="239"/>
      <c r="AW51" s="242">
        <f t="shared" si="7"/>
        <v>0</v>
      </c>
      <c r="AX51" s="243"/>
      <c r="AY51" s="299"/>
      <c r="AZ51" s="300"/>
      <c r="BA51" s="300"/>
      <c r="BB51" s="300"/>
      <c r="BC51" s="300"/>
      <c r="BD51" s="301"/>
    </row>
    <row r="52" spans="1:56" ht="39.950000000000003" customHeight="1" x14ac:dyDescent="0.4">
      <c r="A52" s="72"/>
      <c r="B52" s="88">
        <f t="shared" si="4"/>
        <v>40</v>
      </c>
      <c r="C52" s="276"/>
      <c r="D52" s="277"/>
      <c r="E52" s="284"/>
      <c r="F52" s="285"/>
      <c r="G52" s="286"/>
      <c r="H52" s="287"/>
      <c r="I52" s="287"/>
      <c r="J52" s="287"/>
      <c r="K52" s="288"/>
      <c r="L52" s="281"/>
      <c r="M52" s="282"/>
      <c r="N52" s="282"/>
      <c r="O52" s="283"/>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8">
        <f t="shared" si="6"/>
        <v>0</v>
      </c>
      <c r="AV52" s="239"/>
      <c r="AW52" s="242">
        <f t="shared" si="7"/>
        <v>0</v>
      </c>
      <c r="AX52" s="243"/>
      <c r="AY52" s="299"/>
      <c r="AZ52" s="300"/>
      <c r="BA52" s="300"/>
      <c r="BB52" s="300"/>
      <c r="BC52" s="300"/>
      <c r="BD52" s="301"/>
    </row>
    <row r="53" spans="1:56" ht="39.950000000000003" customHeight="1" x14ac:dyDescent="0.4">
      <c r="A53" s="72"/>
      <c r="B53" s="88">
        <f t="shared" si="4"/>
        <v>41</v>
      </c>
      <c r="C53" s="276"/>
      <c r="D53" s="277"/>
      <c r="E53" s="284"/>
      <c r="F53" s="285"/>
      <c r="G53" s="286"/>
      <c r="H53" s="287"/>
      <c r="I53" s="287"/>
      <c r="J53" s="287"/>
      <c r="K53" s="288"/>
      <c r="L53" s="281"/>
      <c r="M53" s="282"/>
      <c r="N53" s="282"/>
      <c r="O53" s="283"/>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8">
        <f t="shared" si="6"/>
        <v>0</v>
      </c>
      <c r="AV53" s="239"/>
      <c r="AW53" s="242">
        <f t="shared" si="7"/>
        <v>0</v>
      </c>
      <c r="AX53" s="243"/>
      <c r="AY53" s="299"/>
      <c r="AZ53" s="300"/>
      <c r="BA53" s="300"/>
      <c r="BB53" s="300"/>
      <c r="BC53" s="300"/>
      <c r="BD53" s="301"/>
    </row>
    <row r="54" spans="1:56" ht="39.950000000000003" customHeight="1" x14ac:dyDescent="0.4">
      <c r="A54" s="72"/>
      <c r="B54" s="88">
        <f t="shared" si="4"/>
        <v>42</v>
      </c>
      <c r="C54" s="276"/>
      <c r="D54" s="277"/>
      <c r="E54" s="284"/>
      <c r="F54" s="285"/>
      <c r="G54" s="286"/>
      <c r="H54" s="287"/>
      <c r="I54" s="287"/>
      <c r="J54" s="287"/>
      <c r="K54" s="288"/>
      <c r="L54" s="281"/>
      <c r="M54" s="282"/>
      <c r="N54" s="282"/>
      <c r="O54" s="283"/>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8">
        <f t="shared" si="6"/>
        <v>0</v>
      </c>
      <c r="AV54" s="239"/>
      <c r="AW54" s="242">
        <f t="shared" si="7"/>
        <v>0</v>
      </c>
      <c r="AX54" s="243"/>
      <c r="AY54" s="299"/>
      <c r="AZ54" s="300"/>
      <c r="BA54" s="300"/>
      <c r="BB54" s="300"/>
      <c r="BC54" s="300"/>
      <c r="BD54" s="301"/>
    </row>
    <row r="55" spans="1:56" ht="39.950000000000003" customHeight="1" x14ac:dyDescent="0.4">
      <c r="A55" s="72"/>
      <c r="B55" s="88">
        <f t="shared" si="4"/>
        <v>43</v>
      </c>
      <c r="C55" s="276"/>
      <c r="D55" s="277"/>
      <c r="E55" s="284"/>
      <c r="F55" s="285"/>
      <c r="G55" s="286"/>
      <c r="H55" s="287"/>
      <c r="I55" s="287"/>
      <c r="J55" s="287"/>
      <c r="K55" s="288"/>
      <c r="L55" s="281"/>
      <c r="M55" s="282"/>
      <c r="N55" s="282"/>
      <c r="O55" s="283"/>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8">
        <f t="shared" si="6"/>
        <v>0</v>
      </c>
      <c r="AV55" s="239"/>
      <c r="AW55" s="242">
        <f t="shared" si="7"/>
        <v>0</v>
      </c>
      <c r="AX55" s="243"/>
      <c r="AY55" s="299"/>
      <c r="AZ55" s="300"/>
      <c r="BA55" s="300"/>
      <c r="BB55" s="300"/>
      <c r="BC55" s="300"/>
      <c r="BD55" s="301"/>
    </row>
    <row r="56" spans="1:56" ht="39.950000000000003" customHeight="1" x14ac:dyDescent="0.4">
      <c r="A56" s="72"/>
      <c r="B56" s="88">
        <f t="shared" si="4"/>
        <v>44</v>
      </c>
      <c r="C56" s="276"/>
      <c r="D56" s="277"/>
      <c r="E56" s="284"/>
      <c r="F56" s="285"/>
      <c r="G56" s="286"/>
      <c r="H56" s="287"/>
      <c r="I56" s="287"/>
      <c r="J56" s="287"/>
      <c r="K56" s="288"/>
      <c r="L56" s="281"/>
      <c r="M56" s="282"/>
      <c r="N56" s="282"/>
      <c r="O56" s="283"/>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8">
        <f t="shared" si="6"/>
        <v>0</v>
      </c>
      <c r="AV56" s="239"/>
      <c r="AW56" s="242">
        <f t="shared" si="7"/>
        <v>0</v>
      </c>
      <c r="AX56" s="243"/>
      <c r="AY56" s="299"/>
      <c r="AZ56" s="300"/>
      <c r="BA56" s="300"/>
      <c r="BB56" s="300"/>
      <c r="BC56" s="300"/>
      <c r="BD56" s="301"/>
    </row>
    <row r="57" spans="1:56" ht="39.950000000000003" customHeight="1" x14ac:dyDescent="0.4">
      <c r="A57" s="72"/>
      <c r="B57" s="88">
        <f t="shared" si="4"/>
        <v>45</v>
      </c>
      <c r="C57" s="276"/>
      <c r="D57" s="277"/>
      <c r="E57" s="284"/>
      <c r="F57" s="285"/>
      <c r="G57" s="286"/>
      <c r="H57" s="287"/>
      <c r="I57" s="287"/>
      <c r="J57" s="287"/>
      <c r="K57" s="288"/>
      <c r="L57" s="281"/>
      <c r="M57" s="282"/>
      <c r="N57" s="282"/>
      <c r="O57" s="283"/>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8">
        <f t="shared" si="6"/>
        <v>0</v>
      </c>
      <c r="AV57" s="239"/>
      <c r="AW57" s="242">
        <f t="shared" si="7"/>
        <v>0</v>
      </c>
      <c r="AX57" s="243"/>
      <c r="AY57" s="299"/>
      <c r="AZ57" s="300"/>
      <c r="BA57" s="300"/>
      <c r="BB57" s="300"/>
      <c r="BC57" s="300"/>
      <c r="BD57" s="301"/>
    </row>
    <row r="58" spans="1:56" ht="39.950000000000003" customHeight="1" x14ac:dyDescent="0.4">
      <c r="A58" s="72"/>
      <c r="B58" s="88">
        <f t="shared" si="4"/>
        <v>46</v>
      </c>
      <c r="C58" s="276"/>
      <c r="D58" s="277"/>
      <c r="E58" s="284"/>
      <c r="F58" s="285"/>
      <c r="G58" s="286"/>
      <c r="H58" s="287"/>
      <c r="I58" s="287"/>
      <c r="J58" s="287"/>
      <c r="K58" s="288"/>
      <c r="L58" s="281"/>
      <c r="M58" s="282"/>
      <c r="N58" s="282"/>
      <c r="O58" s="283"/>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8">
        <f t="shared" si="6"/>
        <v>0</v>
      </c>
      <c r="AV58" s="239"/>
      <c r="AW58" s="242">
        <f t="shared" si="7"/>
        <v>0</v>
      </c>
      <c r="AX58" s="243"/>
      <c r="AY58" s="299"/>
      <c r="AZ58" s="300"/>
      <c r="BA58" s="300"/>
      <c r="BB58" s="300"/>
      <c r="BC58" s="300"/>
      <c r="BD58" s="301"/>
    </row>
    <row r="59" spans="1:56" ht="39.950000000000003" customHeight="1" x14ac:dyDescent="0.4">
      <c r="A59" s="72"/>
      <c r="B59" s="88">
        <f t="shared" si="4"/>
        <v>47</v>
      </c>
      <c r="C59" s="276"/>
      <c r="D59" s="277"/>
      <c r="E59" s="284"/>
      <c r="F59" s="285"/>
      <c r="G59" s="286"/>
      <c r="H59" s="287"/>
      <c r="I59" s="287"/>
      <c r="J59" s="287"/>
      <c r="K59" s="288"/>
      <c r="L59" s="281"/>
      <c r="M59" s="282"/>
      <c r="N59" s="282"/>
      <c r="O59" s="283"/>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8">
        <f t="shared" si="6"/>
        <v>0</v>
      </c>
      <c r="AV59" s="239"/>
      <c r="AW59" s="242">
        <f t="shared" si="7"/>
        <v>0</v>
      </c>
      <c r="AX59" s="243"/>
      <c r="AY59" s="299"/>
      <c r="AZ59" s="300"/>
      <c r="BA59" s="300"/>
      <c r="BB59" s="300"/>
      <c r="BC59" s="300"/>
      <c r="BD59" s="301"/>
    </row>
    <row r="60" spans="1:56" ht="39.950000000000003" customHeight="1" x14ac:dyDescent="0.4">
      <c r="A60" s="72"/>
      <c r="B60" s="88">
        <f t="shared" si="4"/>
        <v>48</v>
      </c>
      <c r="C60" s="276"/>
      <c r="D60" s="277"/>
      <c r="E60" s="284"/>
      <c r="F60" s="285"/>
      <c r="G60" s="286"/>
      <c r="H60" s="287"/>
      <c r="I60" s="287"/>
      <c r="J60" s="287"/>
      <c r="K60" s="288"/>
      <c r="L60" s="281"/>
      <c r="M60" s="282"/>
      <c r="N60" s="282"/>
      <c r="O60" s="283"/>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8">
        <f t="shared" si="6"/>
        <v>0</v>
      </c>
      <c r="AV60" s="239"/>
      <c r="AW60" s="242">
        <f t="shared" si="7"/>
        <v>0</v>
      </c>
      <c r="AX60" s="243"/>
      <c r="AY60" s="299"/>
      <c r="AZ60" s="300"/>
      <c r="BA60" s="300"/>
      <c r="BB60" s="300"/>
      <c r="BC60" s="300"/>
      <c r="BD60" s="301"/>
    </row>
    <row r="61" spans="1:56" ht="39.950000000000003" customHeight="1" x14ac:dyDescent="0.4">
      <c r="A61" s="72"/>
      <c r="B61" s="88">
        <f t="shared" si="4"/>
        <v>49</v>
      </c>
      <c r="C61" s="276"/>
      <c r="D61" s="277"/>
      <c r="E61" s="284"/>
      <c r="F61" s="285"/>
      <c r="G61" s="286"/>
      <c r="H61" s="287"/>
      <c r="I61" s="287"/>
      <c r="J61" s="287"/>
      <c r="K61" s="288"/>
      <c r="L61" s="281"/>
      <c r="M61" s="282"/>
      <c r="N61" s="282"/>
      <c r="O61" s="283"/>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8">
        <f t="shared" si="6"/>
        <v>0</v>
      </c>
      <c r="AV61" s="239"/>
      <c r="AW61" s="242">
        <f t="shared" si="7"/>
        <v>0</v>
      </c>
      <c r="AX61" s="243"/>
      <c r="AY61" s="299"/>
      <c r="AZ61" s="300"/>
      <c r="BA61" s="300"/>
      <c r="BB61" s="300"/>
      <c r="BC61" s="300"/>
      <c r="BD61" s="301"/>
    </row>
    <row r="62" spans="1:56" ht="39.950000000000003" customHeight="1" x14ac:dyDescent="0.4">
      <c r="A62" s="72"/>
      <c r="B62" s="88">
        <f t="shared" si="4"/>
        <v>50</v>
      </c>
      <c r="C62" s="276"/>
      <c r="D62" s="277"/>
      <c r="E62" s="284"/>
      <c r="F62" s="285"/>
      <c r="G62" s="286"/>
      <c r="H62" s="287"/>
      <c r="I62" s="287"/>
      <c r="J62" s="287"/>
      <c r="K62" s="288"/>
      <c r="L62" s="281"/>
      <c r="M62" s="282"/>
      <c r="N62" s="282"/>
      <c r="O62" s="283"/>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8">
        <f t="shared" si="6"/>
        <v>0</v>
      </c>
      <c r="AV62" s="239"/>
      <c r="AW62" s="242">
        <f t="shared" si="7"/>
        <v>0</v>
      </c>
      <c r="AX62" s="243"/>
      <c r="AY62" s="299"/>
      <c r="AZ62" s="300"/>
      <c r="BA62" s="300"/>
      <c r="BB62" s="300"/>
      <c r="BC62" s="300"/>
      <c r="BD62" s="301"/>
    </row>
    <row r="63" spans="1:56" ht="39.950000000000003" customHeight="1" x14ac:dyDescent="0.4">
      <c r="A63" s="72"/>
      <c r="B63" s="88">
        <f t="shared" si="4"/>
        <v>51</v>
      </c>
      <c r="C63" s="276"/>
      <c r="D63" s="277"/>
      <c r="E63" s="284"/>
      <c r="F63" s="285"/>
      <c r="G63" s="286"/>
      <c r="H63" s="287"/>
      <c r="I63" s="287"/>
      <c r="J63" s="287"/>
      <c r="K63" s="288"/>
      <c r="L63" s="281"/>
      <c r="M63" s="282"/>
      <c r="N63" s="282"/>
      <c r="O63" s="283"/>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8">
        <f t="shared" si="6"/>
        <v>0</v>
      </c>
      <c r="AV63" s="239"/>
      <c r="AW63" s="242">
        <f t="shared" si="7"/>
        <v>0</v>
      </c>
      <c r="AX63" s="243"/>
      <c r="AY63" s="299"/>
      <c r="AZ63" s="300"/>
      <c r="BA63" s="300"/>
      <c r="BB63" s="300"/>
      <c r="BC63" s="300"/>
      <c r="BD63" s="301"/>
    </row>
    <row r="64" spans="1:56" ht="39.950000000000003" customHeight="1" x14ac:dyDescent="0.4">
      <c r="A64" s="72"/>
      <c r="B64" s="88">
        <f t="shared" si="4"/>
        <v>52</v>
      </c>
      <c r="C64" s="276"/>
      <c r="D64" s="277"/>
      <c r="E64" s="284"/>
      <c r="F64" s="285"/>
      <c r="G64" s="286"/>
      <c r="H64" s="287"/>
      <c r="I64" s="287"/>
      <c r="J64" s="287"/>
      <c r="K64" s="288"/>
      <c r="L64" s="281"/>
      <c r="M64" s="282"/>
      <c r="N64" s="282"/>
      <c r="O64" s="283"/>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8">
        <f t="shared" si="6"/>
        <v>0</v>
      </c>
      <c r="AV64" s="239"/>
      <c r="AW64" s="242">
        <f t="shared" si="7"/>
        <v>0</v>
      </c>
      <c r="AX64" s="243"/>
      <c r="AY64" s="299"/>
      <c r="AZ64" s="300"/>
      <c r="BA64" s="300"/>
      <c r="BB64" s="300"/>
      <c r="BC64" s="300"/>
      <c r="BD64" s="301"/>
    </row>
    <row r="65" spans="1:56" ht="39.950000000000003" customHeight="1" x14ac:dyDescent="0.4">
      <c r="A65" s="72"/>
      <c r="B65" s="88">
        <f t="shared" si="4"/>
        <v>53</v>
      </c>
      <c r="C65" s="276"/>
      <c r="D65" s="277"/>
      <c r="E65" s="284"/>
      <c r="F65" s="285"/>
      <c r="G65" s="286"/>
      <c r="H65" s="287"/>
      <c r="I65" s="287"/>
      <c r="J65" s="287"/>
      <c r="K65" s="288"/>
      <c r="L65" s="281"/>
      <c r="M65" s="282"/>
      <c r="N65" s="282"/>
      <c r="O65" s="283"/>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8">
        <f t="shared" si="6"/>
        <v>0</v>
      </c>
      <c r="AV65" s="239"/>
      <c r="AW65" s="242">
        <f t="shared" si="7"/>
        <v>0</v>
      </c>
      <c r="AX65" s="243"/>
      <c r="AY65" s="299"/>
      <c r="AZ65" s="300"/>
      <c r="BA65" s="300"/>
      <c r="BB65" s="300"/>
      <c r="BC65" s="300"/>
      <c r="BD65" s="301"/>
    </row>
    <row r="66" spans="1:56" ht="39.950000000000003" customHeight="1" x14ac:dyDescent="0.4">
      <c r="A66" s="72"/>
      <c r="B66" s="88">
        <f t="shared" si="4"/>
        <v>54</v>
      </c>
      <c r="C66" s="276"/>
      <c r="D66" s="277"/>
      <c r="E66" s="284"/>
      <c r="F66" s="285"/>
      <c r="G66" s="286"/>
      <c r="H66" s="287"/>
      <c r="I66" s="287"/>
      <c r="J66" s="287"/>
      <c r="K66" s="288"/>
      <c r="L66" s="281"/>
      <c r="M66" s="282"/>
      <c r="N66" s="282"/>
      <c r="O66" s="283"/>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8">
        <f t="shared" si="6"/>
        <v>0</v>
      </c>
      <c r="AV66" s="239"/>
      <c r="AW66" s="242">
        <f t="shared" si="7"/>
        <v>0</v>
      </c>
      <c r="AX66" s="243"/>
      <c r="AY66" s="299"/>
      <c r="AZ66" s="300"/>
      <c r="BA66" s="300"/>
      <c r="BB66" s="300"/>
      <c r="BC66" s="300"/>
      <c r="BD66" s="301"/>
    </row>
    <row r="67" spans="1:56" ht="39.950000000000003" customHeight="1" x14ac:dyDescent="0.4">
      <c r="A67" s="72"/>
      <c r="B67" s="88">
        <f t="shared" si="4"/>
        <v>55</v>
      </c>
      <c r="C67" s="276"/>
      <c r="D67" s="277"/>
      <c r="E67" s="284"/>
      <c r="F67" s="285"/>
      <c r="G67" s="286"/>
      <c r="H67" s="287"/>
      <c r="I67" s="287"/>
      <c r="J67" s="287"/>
      <c r="K67" s="288"/>
      <c r="L67" s="281"/>
      <c r="M67" s="282"/>
      <c r="N67" s="282"/>
      <c r="O67" s="283"/>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8">
        <f t="shared" si="6"/>
        <v>0</v>
      </c>
      <c r="AV67" s="239"/>
      <c r="AW67" s="242">
        <f t="shared" si="7"/>
        <v>0</v>
      </c>
      <c r="AX67" s="243"/>
      <c r="AY67" s="299"/>
      <c r="AZ67" s="300"/>
      <c r="BA67" s="300"/>
      <c r="BB67" s="300"/>
      <c r="BC67" s="300"/>
      <c r="BD67" s="301"/>
    </row>
    <row r="68" spans="1:56" ht="39.950000000000003" customHeight="1" x14ac:dyDescent="0.4">
      <c r="A68" s="72"/>
      <c r="B68" s="88">
        <f t="shared" si="4"/>
        <v>56</v>
      </c>
      <c r="C68" s="276"/>
      <c r="D68" s="277"/>
      <c r="E68" s="284"/>
      <c r="F68" s="285"/>
      <c r="G68" s="286"/>
      <c r="H68" s="287"/>
      <c r="I68" s="287"/>
      <c r="J68" s="287"/>
      <c r="K68" s="288"/>
      <c r="L68" s="281"/>
      <c r="M68" s="282"/>
      <c r="N68" s="282"/>
      <c r="O68" s="283"/>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8">
        <f t="shared" si="6"/>
        <v>0</v>
      </c>
      <c r="AV68" s="239"/>
      <c r="AW68" s="242">
        <f t="shared" si="7"/>
        <v>0</v>
      </c>
      <c r="AX68" s="243"/>
      <c r="AY68" s="299"/>
      <c r="AZ68" s="300"/>
      <c r="BA68" s="300"/>
      <c r="BB68" s="300"/>
      <c r="BC68" s="300"/>
      <c r="BD68" s="301"/>
    </row>
    <row r="69" spans="1:56" ht="39.950000000000003" customHeight="1" x14ac:dyDescent="0.4">
      <c r="A69" s="72"/>
      <c r="B69" s="88">
        <f t="shared" si="4"/>
        <v>57</v>
      </c>
      <c r="C69" s="276"/>
      <c r="D69" s="277"/>
      <c r="E69" s="284"/>
      <c r="F69" s="285"/>
      <c r="G69" s="286"/>
      <c r="H69" s="287"/>
      <c r="I69" s="287"/>
      <c r="J69" s="287"/>
      <c r="K69" s="288"/>
      <c r="L69" s="281"/>
      <c r="M69" s="282"/>
      <c r="N69" s="282"/>
      <c r="O69" s="283"/>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8">
        <f t="shared" si="6"/>
        <v>0</v>
      </c>
      <c r="AV69" s="239"/>
      <c r="AW69" s="242">
        <f t="shared" si="7"/>
        <v>0</v>
      </c>
      <c r="AX69" s="243"/>
      <c r="AY69" s="299"/>
      <c r="AZ69" s="300"/>
      <c r="BA69" s="300"/>
      <c r="BB69" s="300"/>
      <c r="BC69" s="300"/>
      <c r="BD69" s="301"/>
    </row>
    <row r="70" spans="1:56" ht="39.950000000000003" customHeight="1" x14ac:dyDescent="0.4">
      <c r="A70" s="72"/>
      <c r="B70" s="88">
        <f t="shared" si="4"/>
        <v>58</v>
      </c>
      <c r="C70" s="276"/>
      <c r="D70" s="277"/>
      <c r="E70" s="284"/>
      <c r="F70" s="285"/>
      <c r="G70" s="286"/>
      <c r="H70" s="287"/>
      <c r="I70" s="287"/>
      <c r="J70" s="287"/>
      <c r="K70" s="288"/>
      <c r="L70" s="281"/>
      <c r="M70" s="282"/>
      <c r="N70" s="282"/>
      <c r="O70" s="283"/>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8">
        <f t="shared" si="6"/>
        <v>0</v>
      </c>
      <c r="AV70" s="239"/>
      <c r="AW70" s="242">
        <f t="shared" si="7"/>
        <v>0</v>
      </c>
      <c r="AX70" s="243"/>
      <c r="AY70" s="299"/>
      <c r="AZ70" s="300"/>
      <c r="BA70" s="300"/>
      <c r="BB70" s="300"/>
      <c r="BC70" s="300"/>
      <c r="BD70" s="301"/>
    </row>
    <row r="71" spans="1:56" ht="39.950000000000003" customHeight="1" x14ac:dyDescent="0.4">
      <c r="A71" s="72"/>
      <c r="B71" s="88">
        <f t="shared" si="4"/>
        <v>59</v>
      </c>
      <c r="C71" s="276"/>
      <c r="D71" s="277"/>
      <c r="E71" s="284"/>
      <c r="F71" s="285"/>
      <c r="G71" s="286"/>
      <c r="H71" s="287"/>
      <c r="I71" s="287"/>
      <c r="J71" s="287"/>
      <c r="K71" s="288"/>
      <c r="L71" s="281"/>
      <c r="M71" s="282"/>
      <c r="N71" s="282"/>
      <c r="O71" s="283"/>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8">
        <f t="shared" si="6"/>
        <v>0</v>
      </c>
      <c r="AV71" s="239"/>
      <c r="AW71" s="242">
        <f t="shared" si="7"/>
        <v>0</v>
      </c>
      <c r="AX71" s="243"/>
      <c r="AY71" s="299"/>
      <c r="AZ71" s="300"/>
      <c r="BA71" s="300"/>
      <c r="BB71" s="300"/>
      <c r="BC71" s="300"/>
      <c r="BD71" s="301"/>
    </row>
    <row r="72" spans="1:56" ht="39.950000000000003" customHeight="1" x14ac:dyDescent="0.4">
      <c r="A72" s="72"/>
      <c r="B72" s="88">
        <f t="shared" si="4"/>
        <v>60</v>
      </c>
      <c r="C72" s="276"/>
      <c r="D72" s="277"/>
      <c r="E72" s="284"/>
      <c r="F72" s="285"/>
      <c r="G72" s="286"/>
      <c r="H72" s="287"/>
      <c r="I72" s="287"/>
      <c r="J72" s="287"/>
      <c r="K72" s="288"/>
      <c r="L72" s="281"/>
      <c r="M72" s="282"/>
      <c r="N72" s="282"/>
      <c r="O72" s="283"/>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8">
        <f t="shared" si="6"/>
        <v>0</v>
      </c>
      <c r="AV72" s="239"/>
      <c r="AW72" s="242">
        <f t="shared" si="7"/>
        <v>0</v>
      </c>
      <c r="AX72" s="243"/>
      <c r="AY72" s="299"/>
      <c r="AZ72" s="300"/>
      <c r="BA72" s="300"/>
      <c r="BB72" s="300"/>
      <c r="BC72" s="300"/>
      <c r="BD72" s="301"/>
    </row>
    <row r="73" spans="1:56" ht="39.950000000000003" customHeight="1" x14ac:dyDescent="0.4">
      <c r="A73" s="72"/>
      <c r="B73" s="88">
        <f t="shared" si="4"/>
        <v>61</v>
      </c>
      <c r="C73" s="276"/>
      <c r="D73" s="277"/>
      <c r="E73" s="284"/>
      <c r="F73" s="285"/>
      <c r="G73" s="286"/>
      <c r="H73" s="287"/>
      <c r="I73" s="287"/>
      <c r="J73" s="287"/>
      <c r="K73" s="288"/>
      <c r="L73" s="281"/>
      <c r="M73" s="282"/>
      <c r="N73" s="282"/>
      <c r="O73" s="283"/>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8">
        <f t="shared" si="6"/>
        <v>0</v>
      </c>
      <c r="AV73" s="239"/>
      <c r="AW73" s="242">
        <f t="shared" si="7"/>
        <v>0</v>
      </c>
      <c r="AX73" s="243"/>
      <c r="AY73" s="299"/>
      <c r="AZ73" s="300"/>
      <c r="BA73" s="300"/>
      <c r="BB73" s="300"/>
      <c r="BC73" s="300"/>
      <c r="BD73" s="301"/>
    </row>
    <row r="74" spans="1:56" ht="39.950000000000003" customHeight="1" x14ac:dyDescent="0.4">
      <c r="A74" s="72"/>
      <c r="B74" s="88">
        <f t="shared" si="4"/>
        <v>62</v>
      </c>
      <c r="C74" s="276"/>
      <c r="D74" s="277"/>
      <c r="E74" s="284"/>
      <c r="F74" s="285"/>
      <c r="G74" s="286"/>
      <c r="H74" s="287"/>
      <c r="I74" s="287"/>
      <c r="J74" s="287"/>
      <c r="K74" s="288"/>
      <c r="L74" s="281"/>
      <c r="M74" s="282"/>
      <c r="N74" s="282"/>
      <c r="O74" s="283"/>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8">
        <f t="shared" si="6"/>
        <v>0</v>
      </c>
      <c r="AV74" s="239"/>
      <c r="AW74" s="242">
        <f t="shared" si="7"/>
        <v>0</v>
      </c>
      <c r="AX74" s="243"/>
      <c r="AY74" s="299"/>
      <c r="AZ74" s="300"/>
      <c r="BA74" s="300"/>
      <c r="BB74" s="300"/>
      <c r="BC74" s="300"/>
      <c r="BD74" s="301"/>
    </row>
    <row r="75" spans="1:56" ht="39.950000000000003" customHeight="1" x14ac:dyDescent="0.4">
      <c r="A75" s="72"/>
      <c r="B75" s="88">
        <f t="shared" si="4"/>
        <v>63</v>
      </c>
      <c r="C75" s="276"/>
      <c r="D75" s="277"/>
      <c r="E75" s="284"/>
      <c r="F75" s="285"/>
      <c r="G75" s="286"/>
      <c r="H75" s="287"/>
      <c r="I75" s="287"/>
      <c r="J75" s="287"/>
      <c r="K75" s="288"/>
      <c r="L75" s="281"/>
      <c r="M75" s="282"/>
      <c r="N75" s="282"/>
      <c r="O75" s="283"/>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8">
        <f t="shared" si="6"/>
        <v>0</v>
      </c>
      <c r="AV75" s="239"/>
      <c r="AW75" s="242">
        <f t="shared" si="7"/>
        <v>0</v>
      </c>
      <c r="AX75" s="243"/>
      <c r="AY75" s="299"/>
      <c r="AZ75" s="300"/>
      <c r="BA75" s="300"/>
      <c r="BB75" s="300"/>
      <c r="BC75" s="300"/>
      <c r="BD75" s="301"/>
    </row>
    <row r="76" spans="1:56" ht="39.950000000000003" customHeight="1" x14ac:dyDescent="0.4">
      <c r="A76" s="72"/>
      <c r="B76" s="88">
        <f t="shared" si="4"/>
        <v>64</v>
      </c>
      <c r="C76" s="276"/>
      <c r="D76" s="277"/>
      <c r="E76" s="284"/>
      <c r="F76" s="285"/>
      <c r="G76" s="286"/>
      <c r="H76" s="287"/>
      <c r="I76" s="287"/>
      <c r="J76" s="287"/>
      <c r="K76" s="288"/>
      <c r="L76" s="281"/>
      <c r="M76" s="282"/>
      <c r="N76" s="282"/>
      <c r="O76" s="283"/>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8">
        <f t="shared" si="6"/>
        <v>0</v>
      </c>
      <c r="AV76" s="239"/>
      <c r="AW76" s="242">
        <f t="shared" si="7"/>
        <v>0</v>
      </c>
      <c r="AX76" s="243"/>
      <c r="AY76" s="299"/>
      <c r="AZ76" s="300"/>
      <c r="BA76" s="300"/>
      <c r="BB76" s="300"/>
      <c r="BC76" s="300"/>
      <c r="BD76" s="301"/>
    </row>
    <row r="77" spans="1:56" ht="39.950000000000003" customHeight="1" x14ac:dyDescent="0.4">
      <c r="A77" s="72"/>
      <c r="B77" s="88">
        <f t="shared" si="4"/>
        <v>65</v>
      </c>
      <c r="C77" s="276"/>
      <c r="D77" s="277"/>
      <c r="E77" s="284"/>
      <c r="F77" s="285"/>
      <c r="G77" s="286"/>
      <c r="H77" s="287"/>
      <c r="I77" s="287"/>
      <c r="J77" s="287"/>
      <c r="K77" s="288"/>
      <c r="L77" s="281"/>
      <c r="M77" s="282"/>
      <c r="N77" s="282"/>
      <c r="O77" s="283"/>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8">
        <f t="shared" si="6"/>
        <v>0</v>
      </c>
      <c r="AV77" s="239"/>
      <c r="AW77" s="242">
        <f t="shared" ref="AW77:AW112" si="8">IF($AZ$3="４週",AU77/4,IF($AZ$3="暦月",AU77/($AZ$6/7),""))</f>
        <v>0</v>
      </c>
      <c r="AX77" s="243"/>
      <c r="AY77" s="299"/>
      <c r="AZ77" s="300"/>
      <c r="BA77" s="300"/>
      <c r="BB77" s="300"/>
      <c r="BC77" s="300"/>
      <c r="BD77" s="301"/>
    </row>
    <row r="78" spans="1:56" ht="39.950000000000003" customHeight="1" x14ac:dyDescent="0.4">
      <c r="A78" s="72"/>
      <c r="B78" s="88">
        <f t="shared" si="4"/>
        <v>66</v>
      </c>
      <c r="C78" s="276"/>
      <c r="D78" s="277"/>
      <c r="E78" s="284"/>
      <c r="F78" s="285"/>
      <c r="G78" s="286"/>
      <c r="H78" s="287"/>
      <c r="I78" s="287"/>
      <c r="J78" s="287"/>
      <c r="K78" s="288"/>
      <c r="L78" s="281"/>
      <c r="M78" s="282"/>
      <c r="N78" s="282"/>
      <c r="O78" s="283"/>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8">
        <f t="shared" si="6"/>
        <v>0</v>
      </c>
      <c r="AV78" s="239"/>
      <c r="AW78" s="242">
        <f t="shared" si="8"/>
        <v>0</v>
      </c>
      <c r="AX78" s="243"/>
      <c r="AY78" s="299"/>
      <c r="AZ78" s="300"/>
      <c r="BA78" s="300"/>
      <c r="BB78" s="300"/>
      <c r="BC78" s="300"/>
      <c r="BD78" s="301"/>
    </row>
    <row r="79" spans="1:56" ht="39.950000000000003" customHeight="1" x14ac:dyDescent="0.4">
      <c r="A79" s="72"/>
      <c r="B79" s="88">
        <f t="shared" si="4"/>
        <v>67</v>
      </c>
      <c r="C79" s="276"/>
      <c r="D79" s="277"/>
      <c r="E79" s="284"/>
      <c r="F79" s="285"/>
      <c r="G79" s="286"/>
      <c r="H79" s="287"/>
      <c r="I79" s="287"/>
      <c r="J79" s="287"/>
      <c r="K79" s="288"/>
      <c r="L79" s="281"/>
      <c r="M79" s="282"/>
      <c r="N79" s="282"/>
      <c r="O79" s="283"/>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8">
        <f t="shared" si="6"/>
        <v>0</v>
      </c>
      <c r="AV79" s="239"/>
      <c r="AW79" s="242">
        <f t="shared" si="8"/>
        <v>0</v>
      </c>
      <c r="AX79" s="243"/>
      <c r="AY79" s="299"/>
      <c r="AZ79" s="300"/>
      <c r="BA79" s="300"/>
      <c r="BB79" s="300"/>
      <c r="BC79" s="300"/>
      <c r="BD79" s="301"/>
    </row>
    <row r="80" spans="1:56" ht="39.950000000000003" customHeight="1" x14ac:dyDescent="0.4">
      <c r="A80" s="72"/>
      <c r="B80" s="88">
        <f t="shared" si="4"/>
        <v>68</v>
      </c>
      <c r="C80" s="276"/>
      <c r="D80" s="277"/>
      <c r="E80" s="284"/>
      <c r="F80" s="285"/>
      <c r="G80" s="286"/>
      <c r="H80" s="287"/>
      <c r="I80" s="287"/>
      <c r="J80" s="287"/>
      <c r="K80" s="288"/>
      <c r="L80" s="281"/>
      <c r="M80" s="282"/>
      <c r="N80" s="282"/>
      <c r="O80" s="283"/>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8">
        <f t="shared" si="6"/>
        <v>0</v>
      </c>
      <c r="AV80" s="239"/>
      <c r="AW80" s="242">
        <f t="shared" si="8"/>
        <v>0</v>
      </c>
      <c r="AX80" s="243"/>
      <c r="AY80" s="299"/>
      <c r="AZ80" s="300"/>
      <c r="BA80" s="300"/>
      <c r="BB80" s="300"/>
      <c r="BC80" s="300"/>
      <c r="BD80" s="301"/>
    </row>
    <row r="81" spans="1:56" ht="39.950000000000003" customHeight="1" x14ac:dyDescent="0.4">
      <c r="A81" s="72"/>
      <c r="B81" s="88">
        <f t="shared" si="4"/>
        <v>69</v>
      </c>
      <c r="C81" s="276"/>
      <c r="D81" s="277"/>
      <c r="E81" s="284"/>
      <c r="F81" s="285"/>
      <c r="G81" s="286"/>
      <c r="H81" s="287"/>
      <c r="I81" s="287"/>
      <c r="J81" s="287"/>
      <c r="K81" s="288"/>
      <c r="L81" s="281"/>
      <c r="M81" s="282"/>
      <c r="N81" s="282"/>
      <c r="O81" s="283"/>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8">
        <f t="shared" si="6"/>
        <v>0</v>
      </c>
      <c r="AV81" s="239"/>
      <c r="AW81" s="242">
        <f t="shared" si="8"/>
        <v>0</v>
      </c>
      <c r="AX81" s="243"/>
      <c r="AY81" s="299"/>
      <c r="AZ81" s="300"/>
      <c r="BA81" s="300"/>
      <c r="BB81" s="300"/>
      <c r="BC81" s="300"/>
      <c r="BD81" s="301"/>
    </row>
    <row r="82" spans="1:56" ht="39.950000000000003" customHeight="1" x14ac:dyDescent="0.4">
      <c r="A82" s="72"/>
      <c r="B82" s="88">
        <f t="shared" si="4"/>
        <v>70</v>
      </c>
      <c r="C82" s="276"/>
      <c r="D82" s="277"/>
      <c r="E82" s="284"/>
      <c r="F82" s="285"/>
      <c r="G82" s="286"/>
      <c r="H82" s="287"/>
      <c r="I82" s="287"/>
      <c r="J82" s="287"/>
      <c r="K82" s="288"/>
      <c r="L82" s="281"/>
      <c r="M82" s="282"/>
      <c r="N82" s="282"/>
      <c r="O82" s="283"/>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8">
        <f t="shared" si="6"/>
        <v>0</v>
      </c>
      <c r="AV82" s="239"/>
      <c r="AW82" s="242">
        <f t="shared" si="8"/>
        <v>0</v>
      </c>
      <c r="AX82" s="243"/>
      <c r="AY82" s="299"/>
      <c r="AZ82" s="300"/>
      <c r="BA82" s="300"/>
      <c r="BB82" s="300"/>
      <c r="BC82" s="300"/>
      <c r="BD82" s="301"/>
    </row>
    <row r="83" spans="1:56" ht="39.950000000000003" customHeight="1" x14ac:dyDescent="0.4">
      <c r="A83" s="72"/>
      <c r="B83" s="88">
        <f t="shared" si="4"/>
        <v>71</v>
      </c>
      <c r="C83" s="276"/>
      <c r="D83" s="277"/>
      <c r="E83" s="284"/>
      <c r="F83" s="285"/>
      <c r="G83" s="286"/>
      <c r="H83" s="287"/>
      <c r="I83" s="287"/>
      <c r="J83" s="287"/>
      <c r="K83" s="288"/>
      <c r="L83" s="281"/>
      <c r="M83" s="282"/>
      <c r="N83" s="282"/>
      <c r="O83" s="283"/>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8">
        <f t="shared" si="6"/>
        <v>0</v>
      </c>
      <c r="AV83" s="239"/>
      <c r="AW83" s="242">
        <f t="shared" si="8"/>
        <v>0</v>
      </c>
      <c r="AX83" s="243"/>
      <c r="AY83" s="299"/>
      <c r="AZ83" s="300"/>
      <c r="BA83" s="300"/>
      <c r="BB83" s="300"/>
      <c r="BC83" s="300"/>
      <c r="BD83" s="301"/>
    </row>
    <row r="84" spans="1:56" ht="39.950000000000003" customHeight="1" x14ac:dyDescent="0.4">
      <c r="A84" s="72"/>
      <c r="B84" s="88">
        <f t="shared" si="4"/>
        <v>72</v>
      </c>
      <c r="C84" s="276"/>
      <c r="D84" s="277"/>
      <c r="E84" s="284"/>
      <c r="F84" s="285"/>
      <c r="G84" s="286"/>
      <c r="H84" s="287"/>
      <c r="I84" s="287"/>
      <c r="J84" s="287"/>
      <c r="K84" s="288"/>
      <c r="L84" s="281"/>
      <c r="M84" s="282"/>
      <c r="N84" s="282"/>
      <c r="O84" s="283"/>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8">
        <f t="shared" si="6"/>
        <v>0</v>
      </c>
      <c r="AV84" s="239"/>
      <c r="AW84" s="242">
        <f t="shared" si="8"/>
        <v>0</v>
      </c>
      <c r="AX84" s="243"/>
      <c r="AY84" s="299"/>
      <c r="AZ84" s="300"/>
      <c r="BA84" s="300"/>
      <c r="BB84" s="300"/>
      <c r="BC84" s="300"/>
      <c r="BD84" s="301"/>
    </row>
    <row r="85" spans="1:56" ht="39.950000000000003" customHeight="1" x14ac:dyDescent="0.4">
      <c r="A85" s="72"/>
      <c r="B85" s="88">
        <f t="shared" si="4"/>
        <v>73</v>
      </c>
      <c r="C85" s="276"/>
      <c r="D85" s="277"/>
      <c r="E85" s="284"/>
      <c r="F85" s="285"/>
      <c r="G85" s="286"/>
      <c r="H85" s="287"/>
      <c r="I85" s="287"/>
      <c r="J85" s="287"/>
      <c r="K85" s="288"/>
      <c r="L85" s="281"/>
      <c r="M85" s="282"/>
      <c r="N85" s="282"/>
      <c r="O85" s="283"/>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8">
        <f t="shared" si="6"/>
        <v>0</v>
      </c>
      <c r="AV85" s="239"/>
      <c r="AW85" s="242">
        <f t="shared" si="8"/>
        <v>0</v>
      </c>
      <c r="AX85" s="243"/>
      <c r="AY85" s="299"/>
      <c r="AZ85" s="300"/>
      <c r="BA85" s="300"/>
      <c r="BB85" s="300"/>
      <c r="BC85" s="300"/>
      <c r="BD85" s="301"/>
    </row>
    <row r="86" spans="1:56" ht="39.950000000000003" customHeight="1" x14ac:dyDescent="0.4">
      <c r="A86" s="72"/>
      <c r="B86" s="88">
        <f t="shared" si="4"/>
        <v>74</v>
      </c>
      <c r="C86" s="276"/>
      <c r="D86" s="277"/>
      <c r="E86" s="284"/>
      <c r="F86" s="285"/>
      <c r="G86" s="286"/>
      <c r="H86" s="287"/>
      <c r="I86" s="287"/>
      <c r="J86" s="287"/>
      <c r="K86" s="288"/>
      <c r="L86" s="281"/>
      <c r="M86" s="282"/>
      <c r="N86" s="282"/>
      <c r="O86" s="283"/>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8">
        <f t="shared" si="6"/>
        <v>0</v>
      </c>
      <c r="AV86" s="239"/>
      <c r="AW86" s="242">
        <f t="shared" si="8"/>
        <v>0</v>
      </c>
      <c r="AX86" s="243"/>
      <c r="AY86" s="299"/>
      <c r="AZ86" s="300"/>
      <c r="BA86" s="300"/>
      <c r="BB86" s="300"/>
      <c r="BC86" s="300"/>
      <c r="BD86" s="301"/>
    </row>
    <row r="87" spans="1:56" ht="39.950000000000003" customHeight="1" x14ac:dyDescent="0.4">
      <c r="A87" s="72"/>
      <c r="B87" s="88">
        <f t="shared" si="4"/>
        <v>75</v>
      </c>
      <c r="C87" s="276"/>
      <c r="D87" s="277"/>
      <c r="E87" s="284"/>
      <c r="F87" s="285"/>
      <c r="G87" s="286"/>
      <c r="H87" s="287"/>
      <c r="I87" s="287"/>
      <c r="J87" s="287"/>
      <c r="K87" s="288"/>
      <c r="L87" s="281"/>
      <c r="M87" s="282"/>
      <c r="N87" s="282"/>
      <c r="O87" s="283"/>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8">
        <f t="shared" si="6"/>
        <v>0</v>
      </c>
      <c r="AV87" s="239"/>
      <c r="AW87" s="242">
        <f t="shared" si="8"/>
        <v>0</v>
      </c>
      <c r="AX87" s="243"/>
      <c r="AY87" s="299"/>
      <c r="AZ87" s="300"/>
      <c r="BA87" s="300"/>
      <c r="BB87" s="300"/>
      <c r="BC87" s="300"/>
      <c r="BD87" s="301"/>
    </row>
    <row r="88" spans="1:56" ht="39.950000000000003" customHeight="1" x14ac:dyDescent="0.4">
      <c r="A88" s="72"/>
      <c r="B88" s="88">
        <f t="shared" si="4"/>
        <v>76</v>
      </c>
      <c r="C88" s="276"/>
      <c r="D88" s="277"/>
      <c r="E88" s="284"/>
      <c r="F88" s="285"/>
      <c r="G88" s="286"/>
      <c r="H88" s="287"/>
      <c r="I88" s="287"/>
      <c r="J88" s="287"/>
      <c r="K88" s="288"/>
      <c r="L88" s="281"/>
      <c r="M88" s="282"/>
      <c r="N88" s="282"/>
      <c r="O88" s="283"/>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8">
        <f t="shared" si="6"/>
        <v>0</v>
      </c>
      <c r="AV88" s="239"/>
      <c r="AW88" s="242">
        <f t="shared" si="8"/>
        <v>0</v>
      </c>
      <c r="AX88" s="243"/>
      <c r="AY88" s="299"/>
      <c r="AZ88" s="300"/>
      <c r="BA88" s="300"/>
      <c r="BB88" s="300"/>
      <c r="BC88" s="300"/>
      <c r="BD88" s="301"/>
    </row>
    <row r="89" spans="1:56" ht="39.950000000000003" customHeight="1" x14ac:dyDescent="0.4">
      <c r="A89" s="72"/>
      <c r="B89" s="88">
        <f t="shared" si="4"/>
        <v>77</v>
      </c>
      <c r="C89" s="276"/>
      <c r="D89" s="277"/>
      <c r="E89" s="284"/>
      <c r="F89" s="285"/>
      <c r="G89" s="286"/>
      <c r="H89" s="287"/>
      <c r="I89" s="287"/>
      <c r="J89" s="287"/>
      <c r="K89" s="288"/>
      <c r="L89" s="281"/>
      <c r="M89" s="282"/>
      <c r="N89" s="282"/>
      <c r="O89" s="283"/>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8">
        <f t="shared" si="6"/>
        <v>0</v>
      </c>
      <c r="AV89" s="239"/>
      <c r="AW89" s="242">
        <f t="shared" si="8"/>
        <v>0</v>
      </c>
      <c r="AX89" s="243"/>
      <c r="AY89" s="299"/>
      <c r="AZ89" s="300"/>
      <c r="BA89" s="300"/>
      <c r="BB89" s="300"/>
      <c r="BC89" s="300"/>
      <c r="BD89" s="301"/>
    </row>
    <row r="90" spans="1:56" ht="39.950000000000003" customHeight="1" x14ac:dyDescent="0.4">
      <c r="A90" s="72"/>
      <c r="B90" s="88">
        <f t="shared" si="4"/>
        <v>78</v>
      </c>
      <c r="C90" s="276"/>
      <c r="D90" s="277"/>
      <c r="E90" s="284"/>
      <c r="F90" s="285"/>
      <c r="G90" s="286"/>
      <c r="H90" s="287"/>
      <c r="I90" s="287"/>
      <c r="J90" s="287"/>
      <c r="K90" s="288"/>
      <c r="L90" s="281"/>
      <c r="M90" s="282"/>
      <c r="N90" s="282"/>
      <c r="O90" s="283"/>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8">
        <f t="shared" si="6"/>
        <v>0</v>
      </c>
      <c r="AV90" s="239"/>
      <c r="AW90" s="242">
        <f t="shared" si="8"/>
        <v>0</v>
      </c>
      <c r="AX90" s="243"/>
      <c r="AY90" s="299"/>
      <c r="AZ90" s="300"/>
      <c r="BA90" s="300"/>
      <c r="BB90" s="300"/>
      <c r="BC90" s="300"/>
      <c r="BD90" s="301"/>
    </row>
    <row r="91" spans="1:56" ht="39.950000000000003" customHeight="1" x14ac:dyDescent="0.4">
      <c r="A91" s="72"/>
      <c r="B91" s="88">
        <f t="shared" si="4"/>
        <v>79</v>
      </c>
      <c r="C91" s="276"/>
      <c r="D91" s="277"/>
      <c r="E91" s="284"/>
      <c r="F91" s="285"/>
      <c r="G91" s="286"/>
      <c r="H91" s="287"/>
      <c r="I91" s="287"/>
      <c r="J91" s="287"/>
      <c r="K91" s="288"/>
      <c r="L91" s="281"/>
      <c r="M91" s="282"/>
      <c r="N91" s="282"/>
      <c r="O91" s="283"/>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8">
        <f t="shared" si="6"/>
        <v>0</v>
      </c>
      <c r="AV91" s="239"/>
      <c r="AW91" s="242">
        <f t="shared" si="8"/>
        <v>0</v>
      </c>
      <c r="AX91" s="243"/>
      <c r="AY91" s="299"/>
      <c r="AZ91" s="300"/>
      <c r="BA91" s="300"/>
      <c r="BB91" s="300"/>
      <c r="BC91" s="300"/>
      <c r="BD91" s="301"/>
    </row>
    <row r="92" spans="1:56" ht="39.950000000000003" customHeight="1" x14ac:dyDescent="0.4">
      <c r="A92" s="72"/>
      <c r="B92" s="88">
        <f t="shared" si="4"/>
        <v>80</v>
      </c>
      <c r="C92" s="276"/>
      <c r="D92" s="277"/>
      <c r="E92" s="284"/>
      <c r="F92" s="285"/>
      <c r="G92" s="286"/>
      <c r="H92" s="287"/>
      <c r="I92" s="287"/>
      <c r="J92" s="287"/>
      <c r="K92" s="288"/>
      <c r="L92" s="281"/>
      <c r="M92" s="282"/>
      <c r="N92" s="282"/>
      <c r="O92" s="283"/>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8">
        <f t="shared" si="6"/>
        <v>0</v>
      </c>
      <c r="AV92" s="239"/>
      <c r="AW92" s="242">
        <f t="shared" si="8"/>
        <v>0</v>
      </c>
      <c r="AX92" s="243"/>
      <c r="AY92" s="299"/>
      <c r="AZ92" s="300"/>
      <c r="BA92" s="300"/>
      <c r="BB92" s="300"/>
      <c r="BC92" s="300"/>
      <c r="BD92" s="301"/>
    </row>
    <row r="93" spans="1:56" ht="39.950000000000003" customHeight="1" x14ac:dyDescent="0.4">
      <c r="A93" s="72"/>
      <c r="B93" s="88">
        <f t="shared" si="4"/>
        <v>81</v>
      </c>
      <c r="C93" s="276"/>
      <c r="D93" s="277"/>
      <c r="E93" s="284"/>
      <c r="F93" s="285"/>
      <c r="G93" s="286"/>
      <c r="H93" s="287"/>
      <c r="I93" s="287"/>
      <c r="J93" s="287"/>
      <c r="K93" s="288"/>
      <c r="L93" s="281"/>
      <c r="M93" s="282"/>
      <c r="N93" s="282"/>
      <c r="O93" s="283"/>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8">
        <f t="shared" si="6"/>
        <v>0</v>
      </c>
      <c r="AV93" s="239"/>
      <c r="AW93" s="242">
        <f t="shared" si="8"/>
        <v>0</v>
      </c>
      <c r="AX93" s="243"/>
      <c r="AY93" s="299"/>
      <c r="AZ93" s="300"/>
      <c r="BA93" s="300"/>
      <c r="BB93" s="300"/>
      <c r="BC93" s="300"/>
      <c r="BD93" s="301"/>
    </row>
    <row r="94" spans="1:56" ht="39.950000000000003" customHeight="1" x14ac:dyDescent="0.4">
      <c r="A94" s="72"/>
      <c r="B94" s="88">
        <f t="shared" ref="B94:B112" si="9">B93+1</f>
        <v>82</v>
      </c>
      <c r="C94" s="276"/>
      <c r="D94" s="277"/>
      <c r="E94" s="284"/>
      <c r="F94" s="285"/>
      <c r="G94" s="286"/>
      <c r="H94" s="287"/>
      <c r="I94" s="287"/>
      <c r="J94" s="287"/>
      <c r="K94" s="288"/>
      <c r="L94" s="281"/>
      <c r="M94" s="282"/>
      <c r="N94" s="282"/>
      <c r="O94" s="283"/>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8">
        <f t="shared" si="6"/>
        <v>0</v>
      </c>
      <c r="AV94" s="239"/>
      <c r="AW94" s="242">
        <f t="shared" si="8"/>
        <v>0</v>
      </c>
      <c r="AX94" s="243"/>
      <c r="AY94" s="299"/>
      <c r="AZ94" s="300"/>
      <c r="BA94" s="300"/>
      <c r="BB94" s="300"/>
      <c r="BC94" s="300"/>
      <c r="BD94" s="301"/>
    </row>
    <row r="95" spans="1:56" ht="39.950000000000003" customHeight="1" x14ac:dyDescent="0.4">
      <c r="A95" s="72"/>
      <c r="B95" s="88">
        <f t="shared" si="9"/>
        <v>83</v>
      </c>
      <c r="C95" s="276"/>
      <c r="D95" s="277"/>
      <c r="E95" s="284"/>
      <c r="F95" s="285"/>
      <c r="G95" s="286"/>
      <c r="H95" s="287"/>
      <c r="I95" s="287"/>
      <c r="J95" s="287"/>
      <c r="K95" s="288"/>
      <c r="L95" s="281"/>
      <c r="M95" s="282"/>
      <c r="N95" s="282"/>
      <c r="O95" s="283"/>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8">
        <f t="shared" ref="AU95:AU111" si="10">IF($AZ$3="４週",SUM(P95:AQ95),IF($AZ$3="暦月",SUM(P95:AT95),""))</f>
        <v>0</v>
      </c>
      <c r="AV95" s="239"/>
      <c r="AW95" s="242">
        <f t="shared" si="8"/>
        <v>0</v>
      </c>
      <c r="AX95" s="243"/>
      <c r="AY95" s="299"/>
      <c r="AZ95" s="300"/>
      <c r="BA95" s="300"/>
      <c r="BB95" s="300"/>
      <c r="BC95" s="300"/>
      <c r="BD95" s="301"/>
    </row>
    <row r="96" spans="1:56" ht="39.950000000000003" customHeight="1" x14ac:dyDescent="0.4">
      <c r="A96" s="72"/>
      <c r="B96" s="88">
        <f t="shared" si="9"/>
        <v>84</v>
      </c>
      <c r="C96" s="276"/>
      <c r="D96" s="277"/>
      <c r="E96" s="284"/>
      <c r="F96" s="285"/>
      <c r="G96" s="286"/>
      <c r="H96" s="287"/>
      <c r="I96" s="287"/>
      <c r="J96" s="287"/>
      <c r="K96" s="288"/>
      <c r="L96" s="281"/>
      <c r="M96" s="282"/>
      <c r="N96" s="282"/>
      <c r="O96" s="283"/>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8">
        <f t="shared" si="10"/>
        <v>0</v>
      </c>
      <c r="AV96" s="239"/>
      <c r="AW96" s="242">
        <f t="shared" si="8"/>
        <v>0</v>
      </c>
      <c r="AX96" s="243"/>
      <c r="AY96" s="299"/>
      <c r="AZ96" s="300"/>
      <c r="BA96" s="300"/>
      <c r="BB96" s="300"/>
      <c r="BC96" s="300"/>
      <c r="BD96" s="301"/>
    </row>
    <row r="97" spans="1:56" ht="39.950000000000003" customHeight="1" x14ac:dyDescent="0.4">
      <c r="A97" s="72"/>
      <c r="B97" s="88">
        <f t="shared" si="9"/>
        <v>85</v>
      </c>
      <c r="C97" s="276"/>
      <c r="D97" s="277"/>
      <c r="E97" s="284"/>
      <c r="F97" s="285"/>
      <c r="G97" s="286"/>
      <c r="H97" s="287"/>
      <c r="I97" s="287"/>
      <c r="J97" s="287"/>
      <c r="K97" s="288"/>
      <c r="L97" s="281"/>
      <c r="M97" s="282"/>
      <c r="N97" s="282"/>
      <c r="O97" s="283"/>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8">
        <f t="shared" si="10"/>
        <v>0</v>
      </c>
      <c r="AV97" s="239"/>
      <c r="AW97" s="242">
        <f t="shared" si="8"/>
        <v>0</v>
      </c>
      <c r="AX97" s="243"/>
      <c r="AY97" s="299"/>
      <c r="AZ97" s="300"/>
      <c r="BA97" s="300"/>
      <c r="BB97" s="300"/>
      <c r="BC97" s="300"/>
      <c r="BD97" s="301"/>
    </row>
    <row r="98" spans="1:56" ht="39.950000000000003" customHeight="1" x14ac:dyDescent="0.4">
      <c r="A98" s="72"/>
      <c r="B98" s="88">
        <f t="shared" si="9"/>
        <v>86</v>
      </c>
      <c r="C98" s="276"/>
      <c r="D98" s="277"/>
      <c r="E98" s="284"/>
      <c r="F98" s="285"/>
      <c r="G98" s="286"/>
      <c r="H98" s="287"/>
      <c r="I98" s="287"/>
      <c r="J98" s="287"/>
      <c r="K98" s="288"/>
      <c r="L98" s="281"/>
      <c r="M98" s="282"/>
      <c r="N98" s="282"/>
      <c r="O98" s="283"/>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8">
        <f t="shared" si="10"/>
        <v>0</v>
      </c>
      <c r="AV98" s="239"/>
      <c r="AW98" s="242">
        <f t="shared" si="8"/>
        <v>0</v>
      </c>
      <c r="AX98" s="243"/>
      <c r="AY98" s="299"/>
      <c r="AZ98" s="300"/>
      <c r="BA98" s="300"/>
      <c r="BB98" s="300"/>
      <c r="BC98" s="300"/>
      <c r="BD98" s="301"/>
    </row>
    <row r="99" spans="1:56" ht="39.950000000000003" customHeight="1" x14ac:dyDescent="0.4">
      <c r="A99" s="72"/>
      <c r="B99" s="88">
        <f t="shared" si="9"/>
        <v>87</v>
      </c>
      <c r="C99" s="276"/>
      <c r="D99" s="277"/>
      <c r="E99" s="284"/>
      <c r="F99" s="285"/>
      <c r="G99" s="286"/>
      <c r="H99" s="287"/>
      <c r="I99" s="287"/>
      <c r="J99" s="287"/>
      <c r="K99" s="288"/>
      <c r="L99" s="281"/>
      <c r="M99" s="282"/>
      <c r="N99" s="282"/>
      <c r="O99" s="283"/>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8">
        <f t="shared" si="10"/>
        <v>0</v>
      </c>
      <c r="AV99" s="239"/>
      <c r="AW99" s="242">
        <f t="shared" si="8"/>
        <v>0</v>
      </c>
      <c r="AX99" s="243"/>
      <c r="AY99" s="299"/>
      <c r="AZ99" s="300"/>
      <c r="BA99" s="300"/>
      <c r="BB99" s="300"/>
      <c r="BC99" s="300"/>
      <c r="BD99" s="301"/>
    </row>
    <row r="100" spans="1:56" ht="39.950000000000003" customHeight="1" x14ac:dyDescent="0.4">
      <c r="A100" s="72"/>
      <c r="B100" s="88">
        <f t="shared" si="9"/>
        <v>88</v>
      </c>
      <c r="C100" s="276"/>
      <c r="D100" s="277"/>
      <c r="E100" s="284"/>
      <c r="F100" s="285"/>
      <c r="G100" s="286"/>
      <c r="H100" s="287"/>
      <c r="I100" s="287"/>
      <c r="J100" s="287"/>
      <c r="K100" s="288"/>
      <c r="L100" s="281"/>
      <c r="M100" s="282"/>
      <c r="N100" s="282"/>
      <c r="O100" s="283"/>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8">
        <f t="shared" si="10"/>
        <v>0</v>
      </c>
      <c r="AV100" s="239"/>
      <c r="AW100" s="242">
        <f t="shared" si="8"/>
        <v>0</v>
      </c>
      <c r="AX100" s="243"/>
      <c r="AY100" s="299"/>
      <c r="AZ100" s="300"/>
      <c r="BA100" s="300"/>
      <c r="BB100" s="300"/>
      <c r="BC100" s="300"/>
      <c r="BD100" s="301"/>
    </row>
    <row r="101" spans="1:56" ht="39.950000000000003" customHeight="1" x14ac:dyDescent="0.4">
      <c r="A101" s="72"/>
      <c r="B101" s="88">
        <f t="shared" si="9"/>
        <v>89</v>
      </c>
      <c r="C101" s="276"/>
      <c r="D101" s="277"/>
      <c r="E101" s="284"/>
      <c r="F101" s="285"/>
      <c r="G101" s="286"/>
      <c r="H101" s="287"/>
      <c r="I101" s="287"/>
      <c r="J101" s="287"/>
      <c r="K101" s="288"/>
      <c r="L101" s="281"/>
      <c r="M101" s="282"/>
      <c r="N101" s="282"/>
      <c r="O101" s="283"/>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8">
        <f t="shared" si="10"/>
        <v>0</v>
      </c>
      <c r="AV101" s="239"/>
      <c r="AW101" s="242">
        <f t="shared" si="8"/>
        <v>0</v>
      </c>
      <c r="AX101" s="243"/>
      <c r="AY101" s="299"/>
      <c r="AZ101" s="300"/>
      <c r="BA101" s="300"/>
      <c r="BB101" s="300"/>
      <c r="BC101" s="300"/>
      <c r="BD101" s="301"/>
    </row>
    <row r="102" spans="1:56" ht="39.950000000000003" customHeight="1" x14ac:dyDescent="0.4">
      <c r="A102" s="72"/>
      <c r="B102" s="88">
        <f t="shared" si="9"/>
        <v>90</v>
      </c>
      <c r="C102" s="276"/>
      <c r="D102" s="277"/>
      <c r="E102" s="284"/>
      <c r="F102" s="285"/>
      <c r="G102" s="286"/>
      <c r="H102" s="287"/>
      <c r="I102" s="287"/>
      <c r="J102" s="287"/>
      <c r="K102" s="288"/>
      <c r="L102" s="281"/>
      <c r="M102" s="282"/>
      <c r="N102" s="282"/>
      <c r="O102" s="283"/>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8">
        <f t="shared" si="10"/>
        <v>0</v>
      </c>
      <c r="AV102" s="239"/>
      <c r="AW102" s="242">
        <f t="shared" si="8"/>
        <v>0</v>
      </c>
      <c r="AX102" s="243"/>
      <c r="AY102" s="299"/>
      <c r="AZ102" s="300"/>
      <c r="BA102" s="300"/>
      <c r="BB102" s="300"/>
      <c r="BC102" s="300"/>
      <c r="BD102" s="301"/>
    </row>
    <row r="103" spans="1:56" ht="39.950000000000003" customHeight="1" x14ac:dyDescent="0.4">
      <c r="A103" s="72"/>
      <c r="B103" s="88">
        <f t="shared" si="9"/>
        <v>91</v>
      </c>
      <c r="C103" s="276"/>
      <c r="D103" s="277"/>
      <c r="E103" s="284"/>
      <c r="F103" s="285"/>
      <c r="G103" s="286"/>
      <c r="H103" s="287"/>
      <c r="I103" s="287"/>
      <c r="J103" s="287"/>
      <c r="K103" s="288"/>
      <c r="L103" s="281"/>
      <c r="M103" s="282"/>
      <c r="N103" s="282"/>
      <c r="O103" s="283"/>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8">
        <f t="shared" si="10"/>
        <v>0</v>
      </c>
      <c r="AV103" s="239"/>
      <c r="AW103" s="242">
        <f t="shared" si="8"/>
        <v>0</v>
      </c>
      <c r="AX103" s="243"/>
      <c r="AY103" s="299"/>
      <c r="AZ103" s="300"/>
      <c r="BA103" s="300"/>
      <c r="BB103" s="300"/>
      <c r="BC103" s="300"/>
      <c r="BD103" s="301"/>
    </row>
    <row r="104" spans="1:56" ht="39.950000000000003" customHeight="1" x14ac:dyDescent="0.4">
      <c r="A104" s="72"/>
      <c r="B104" s="88">
        <f t="shared" si="9"/>
        <v>92</v>
      </c>
      <c r="C104" s="276"/>
      <c r="D104" s="277"/>
      <c r="E104" s="284"/>
      <c r="F104" s="285"/>
      <c r="G104" s="286"/>
      <c r="H104" s="287"/>
      <c r="I104" s="287"/>
      <c r="J104" s="287"/>
      <c r="K104" s="288"/>
      <c r="L104" s="281"/>
      <c r="M104" s="282"/>
      <c r="N104" s="282"/>
      <c r="O104" s="283"/>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8">
        <f t="shared" si="10"/>
        <v>0</v>
      </c>
      <c r="AV104" s="239"/>
      <c r="AW104" s="242">
        <f t="shared" si="8"/>
        <v>0</v>
      </c>
      <c r="AX104" s="243"/>
      <c r="AY104" s="299"/>
      <c r="AZ104" s="300"/>
      <c r="BA104" s="300"/>
      <c r="BB104" s="300"/>
      <c r="BC104" s="300"/>
      <c r="BD104" s="301"/>
    </row>
    <row r="105" spans="1:56" ht="39.950000000000003" customHeight="1" x14ac:dyDescent="0.4">
      <c r="A105" s="72"/>
      <c r="B105" s="88">
        <f t="shared" si="9"/>
        <v>93</v>
      </c>
      <c r="C105" s="276"/>
      <c r="D105" s="277"/>
      <c r="E105" s="284"/>
      <c r="F105" s="285"/>
      <c r="G105" s="286"/>
      <c r="H105" s="287"/>
      <c r="I105" s="287"/>
      <c r="J105" s="287"/>
      <c r="K105" s="288"/>
      <c r="L105" s="281"/>
      <c r="M105" s="282"/>
      <c r="N105" s="282"/>
      <c r="O105" s="283"/>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8">
        <f t="shared" si="10"/>
        <v>0</v>
      </c>
      <c r="AV105" s="239"/>
      <c r="AW105" s="242">
        <f t="shared" si="8"/>
        <v>0</v>
      </c>
      <c r="AX105" s="243"/>
      <c r="AY105" s="299"/>
      <c r="AZ105" s="300"/>
      <c r="BA105" s="300"/>
      <c r="BB105" s="300"/>
      <c r="BC105" s="300"/>
      <c r="BD105" s="301"/>
    </row>
    <row r="106" spans="1:56" ht="39.950000000000003" customHeight="1" x14ac:dyDescent="0.4">
      <c r="A106" s="72"/>
      <c r="B106" s="88">
        <f t="shared" si="9"/>
        <v>94</v>
      </c>
      <c r="C106" s="276"/>
      <c r="D106" s="277"/>
      <c r="E106" s="284"/>
      <c r="F106" s="285"/>
      <c r="G106" s="286"/>
      <c r="H106" s="287"/>
      <c r="I106" s="287"/>
      <c r="J106" s="287"/>
      <c r="K106" s="288"/>
      <c r="L106" s="281"/>
      <c r="M106" s="282"/>
      <c r="N106" s="282"/>
      <c r="O106" s="283"/>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8">
        <f t="shared" si="10"/>
        <v>0</v>
      </c>
      <c r="AV106" s="239"/>
      <c r="AW106" s="242">
        <f t="shared" si="8"/>
        <v>0</v>
      </c>
      <c r="AX106" s="243"/>
      <c r="AY106" s="299"/>
      <c r="AZ106" s="300"/>
      <c r="BA106" s="300"/>
      <c r="BB106" s="300"/>
      <c r="BC106" s="300"/>
      <c r="BD106" s="301"/>
    </row>
    <row r="107" spans="1:56" ht="39.950000000000003" customHeight="1" x14ac:dyDescent="0.4">
      <c r="A107" s="72"/>
      <c r="B107" s="88">
        <f t="shared" si="9"/>
        <v>95</v>
      </c>
      <c r="C107" s="276"/>
      <c r="D107" s="277"/>
      <c r="E107" s="284"/>
      <c r="F107" s="285"/>
      <c r="G107" s="286"/>
      <c r="H107" s="287"/>
      <c r="I107" s="287"/>
      <c r="J107" s="287"/>
      <c r="K107" s="288"/>
      <c r="L107" s="281"/>
      <c r="M107" s="282"/>
      <c r="N107" s="282"/>
      <c r="O107" s="283"/>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8">
        <f t="shared" si="10"/>
        <v>0</v>
      </c>
      <c r="AV107" s="239"/>
      <c r="AW107" s="242">
        <f t="shared" si="8"/>
        <v>0</v>
      </c>
      <c r="AX107" s="243"/>
      <c r="AY107" s="299"/>
      <c r="AZ107" s="300"/>
      <c r="BA107" s="300"/>
      <c r="BB107" s="300"/>
      <c r="BC107" s="300"/>
      <c r="BD107" s="301"/>
    </row>
    <row r="108" spans="1:56" ht="39.950000000000003" customHeight="1" x14ac:dyDescent="0.4">
      <c r="A108" s="72"/>
      <c r="B108" s="88">
        <f t="shared" si="9"/>
        <v>96</v>
      </c>
      <c r="C108" s="276"/>
      <c r="D108" s="277"/>
      <c r="E108" s="284"/>
      <c r="F108" s="285"/>
      <c r="G108" s="286"/>
      <c r="H108" s="287"/>
      <c r="I108" s="287"/>
      <c r="J108" s="287"/>
      <c r="K108" s="288"/>
      <c r="L108" s="281"/>
      <c r="M108" s="282"/>
      <c r="N108" s="282"/>
      <c r="O108" s="283"/>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8">
        <f t="shared" si="10"/>
        <v>0</v>
      </c>
      <c r="AV108" s="239"/>
      <c r="AW108" s="242">
        <f t="shared" si="8"/>
        <v>0</v>
      </c>
      <c r="AX108" s="243"/>
      <c r="AY108" s="299"/>
      <c r="AZ108" s="300"/>
      <c r="BA108" s="300"/>
      <c r="BB108" s="300"/>
      <c r="BC108" s="300"/>
      <c r="BD108" s="301"/>
    </row>
    <row r="109" spans="1:56" ht="39.950000000000003" customHeight="1" x14ac:dyDescent="0.4">
      <c r="A109" s="72"/>
      <c r="B109" s="88">
        <f t="shared" si="9"/>
        <v>97</v>
      </c>
      <c r="C109" s="276"/>
      <c r="D109" s="277"/>
      <c r="E109" s="284"/>
      <c r="F109" s="285"/>
      <c r="G109" s="286"/>
      <c r="H109" s="287"/>
      <c r="I109" s="287"/>
      <c r="J109" s="287"/>
      <c r="K109" s="288"/>
      <c r="L109" s="281"/>
      <c r="M109" s="282"/>
      <c r="N109" s="282"/>
      <c r="O109" s="283"/>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8">
        <f t="shared" si="10"/>
        <v>0</v>
      </c>
      <c r="AV109" s="239"/>
      <c r="AW109" s="242">
        <f t="shared" si="8"/>
        <v>0</v>
      </c>
      <c r="AX109" s="243"/>
      <c r="AY109" s="299"/>
      <c r="AZ109" s="300"/>
      <c r="BA109" s="300"/>
      <c r="BB109" s="300"/>
      <c r="BC109" s="300"/>
      <c r="BD109" s="301"/>
    </row>
    <row r="110" spans="1:56" ht="39.950000000000003" customHeight="1" x14ac:dyDescent="0.4">
      <c r="A110" s="72"/>
      <c r="B110" s="88">
        <f t="shared" si="9"/>
        <v>98</v>
      </c>
      <c r="C110" s="276"/>
      <c r="D110" s="277"/>
      <c r="E110" s="284"/>
      <c r="F110" s="285"/>
      <c r="G110" s="286"/>
      <c r="H110" s="287"/>
      <c r="I110" s="287"/>
      <c r="J110" s="287"/>
      <c r="K110" s="288"/>
      <c r="L110" s="281"/>
      <c r="M110" s="282"/>
      <c r="N110" s="282"/>
      <c r="O110" s="283"/>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8">
        <f t="shared" si="10"/>
        <v>0</v>
      </c>
      <c r="AV110" s="239"/>
      <c r="AW110" s="242">
        <f t="shared" si="8"/>
        <v>0</v>
      </c>
      <c r="AX110" s="243"/>
      <c r="AY110" s="299"/>
      <c r="AZ110" s="300"/>
      <c r="BA110" s="300"/>
      <c r="BB110" s="300"/>
      <c r="BC110" s="300"/>
      <c r="BD110" s="301"/>
    </row>
    <row r="111" spans="1:56" ht="39.950000000000003" customHeight="1" x14ac:dyDescent="0.4">
      <c r="A111" s="72"/>
      <c r="B111" s="88">
        <f t="shared" si="9"/>
        <v>99</v>
      </c>
      <c r="C111" s="276"/>
      <c r="D111" s="277"/>
      <c r="E111" s="284"/>
      <c r="F111" s="285"/>
      <c r="G111" s="286"/>
      <c r="H111" s="287"/>
      <c r="I111" s="287"/>
      <c r="J111" s="287"/>
      <c r="K111" s="288"/>
      <c r="L111" s="281"/>
      <c r="M111" s="282"/>
      <c r="N111" s="282"/>
      <c r="O111" s="283"/>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8">
        <f t="shared" si="10"/>
        <v>0</v>
      </c>
      <c r="AV111" s="239"/>
      <c r="AW111" s="242">
        <f t="shared" si="8"/>
        <v>0</v>
      </c>
      <c r="AX111" s="243"/>
      <c r="AY111" s="299"/>
      <c r="AZ111" s="300"/>
      <c r="BA111" s="300"/>
      <c r="BB111" s="300"/>
      <c r="BC111" s="300"/>
      <c r="BD111" s="301"/>
    </row>
    <row r="112" spans="1:56" ht="39.950000000000003" customHeight="1" thickBot="1" x14ac:dyDescent="0.45">
      <c r="A112" s="72"/>
      <c r="B112" s="89">
        <f t="shared" si="9"/>
        <v>100</v>
      </c>
      <c r="C112" s="289"/>
      <c r="D112" s="290"/>
      <c r="E112" s="291"/>
      <c r="F112" s="292"/>
      <c r="G112" s="293"/>
      <c r="H112" s="294"/>
      <c r="I112" s="294"/>
      <c r="J112" s="294"/>
      <c r="K112" s="295"/>
      <c r="L112" s="296"/>
      <c r="M112" s="297"/>
      <c r="N112" s="297"/>
      <c r="O112" s="298"/>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65">
        <f t="shared" si="3"/>
        <v>0</v>
      </c>
      <c r="AV112" s="266"/>
      <c r="AW112" s="267">
        <f t="shared" si="8"/>
        <v>0</v>
      </c>
      <c r="AX112" s="268"/>
      <c r="AY112" s="302"/>
      <c r="AZ112" s="303"/>
      <c r="BA112" s="303"/>
      <c r="BB112" s="303"/>
      <c r="BC112" s="303"/>
      <c r="BD112" s="304"/>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170</v>
      </c>
      <c r="D114" s="99"/>
      <c r="E114" s="99"/>
      <c r="F114" s="100"/>
      <c r="G114" s="100"/>
      <c r="H114" s="100"/>
      <c r="I114" s="100"/>
      <c r="J114" s="100"/>
      <c r="K114" s="100"/>
      <c r="L114" s="100"/>
      <c r="M114" s="100"/>
      <c r="N114" s="100"/>
      <c r="O114" s="100"/>
      <c r="P114" s="100"/>
      <c r="Q114" s="100" t="s">
        <v>152</v>
      </c>
      <c r="R114" s="100"/>
      <c r="S114" s="100"/>
      <c r="T114" s="100"/>
      <c r="U114" s="100"/>
      <c r="V114" s="100"/>
      <c r="W114" s="100"/>
      <c r="X114" s="100"/>
      <c r="Y114" s="100"/>
      <c r="Z114" s="100"/>
      <c r="AA114" s="102"/>
      <c r="AB114" s="100"/>
      <c r="AC114" s="100"/>
      <c r="AD114" s="100"/>
      <c r="AE114" s="100"/>
      <c r="AF114" s="100"/>
      <c r="AG114" s="100"/>
      <c r="AH114" s="100"/>
      <c r="AI114" s="100" t="s">
        <v>101</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241" t="s">
        <v>30</v>
      </c>
      <c r="M115" s="241"/>
      <c r="N115" s="100"/>
      <c r="O115" s="100"/>
      <c r="P115" s="100"/>
      <c r="Q115" s="100"/>
      <c r="R115" s="244" t="s">
        <v>52</v>
      </c>
      <c r="S115" s="244"/>
      <c r="T115" s="244" t="s">
        <v>53</v>
      </c>
      <c r="U115" s="244"/>
      <c r="V115" s="244"/>
      <c r="W115" s="244"/>
      <c r="X115" s="100"/>
      <c r="Y115" s="222" t="s">
        <v>56</v>
      </c>
      <c r="Z115" s="222"/>
      <c r="AA115" s="222"/>
      <c r="AB115" s="222"/>
      <c r="AC115" s="68"/>
      <c r="AD115" s="68"/>
      <c r="AE115" s="98" t="s">
        <v>65</v>
      </c>
      <c r="AF115" s="98"/>
      <c r="AG115" s="100"/>
      <c r="AH115" s="100"/>
      <c r="AI115" s="174" t="s">
        <v>8</v>
      </c>
      <c r="AJ115" s="176"/>
      <c r="AK115" s="174" t="s">
        <v>9</v>
      </c>
      <c r="AL115" s="175"/>
      <c r="AM115" s="175"/>
      <c r="AN115" s="176"/>
      <c r="AO115" s="107"/>
      <c r="AP115" s="107"/>
      <c r="AQ115" s="107"/>
      <c r="AR115" s="107"/>
      <c r="AS115" s="208"/>
      <c r="AT115" s="208"/>
      <c r="AU115" s="107"/>
      <c r="AV115" s="107"/>
      <c r="AW115" s="107"/>
      <c r="AX115" s="72"/>
      <c r="AY115" s="72"/>
      <c r="AZ115" s="72"/>
      <c r="BA115" s="72"/>
      <c r="BB115" s="72"/>
      <c r="BC115" s="72"/>
      <c r="BD115" s="72"/>
    </row>
    <row r="116" spans="1:56" ht="20.25" customHeight="1" x14ac:dyDescent="0.4">
      <c r="A116" s="72"/>
      <c r="B116" s="68"/>
      <c r="C116" s="312"/>
      <c r="D116" s="312"/>
      <c r="E116" s="312"/>
      <c r="F116" s="313">
        <f>IF(AB2=1,10,IF(AB2=2,11,IF(AB2=3,12,AB2-3)))</f>
        <v>1</v>
      </c>
      <c r="G116" s="313"/>
      <c r="H116" s="313">
        <f>IF(AB2=1,11,IF(AB2=2,12,AB2-2))</f>
        <v>2</v>
      </c>
      <c r="I116" s="313"/>
      <c r="J116" s="313">
        <f>IF(AB2=1,12,AB2-1)</f>
        <v>3</v>
      </c>
      <c r="K116" s="313"/>
      <c r="L116" s="314" t="s">
        <v>29</v>
      </c>
      <c r="M116" s="314"/>
      <c r="N116" s="100"/>
      <c r="O116" s="100"/>
      <c r="P116" s="100"/>
      <c r="Q116" s="100"/>
      <c r="R116" s="173"/>
      <c r="S116" s="173"/>
      <c r="T116" s="173" t="s">
        <v>54</v>
      </c>
      <c r="U116" s="173"/>
      <c r="V116" s="173" t="s">
        <v>55</v>
      </c>
      <c r="W116" s="173"/>
      <c r="X116" s="100"/>
      <c r="Y116" s="173" t="s">
        <v>54</v>
      </c>
      <c r="Z116" s="173"/>
      <c r="AA116" s="173" t="s">
        <v>55</v>
      </c>
      <c r="AB116" s="173"/>
      <c r="AC116" s="68"/>
      <c r="AD116" s="68"/>
      <c r="AE116" s="98" t="s">
        <v>61</v>
      </c>
      <c r="AF116" s="98"/>
      <c r="AG116" s="100"/>
      <c r="AH116" s="100"/>
      <c r="AI116" s="174" t="s">
        <v>4</v>
      </c>
      <c r="AJ116" s="176"/>
      <c r="AK116" s="174" t="s">
        <v>69</v>
      </c>
      <c r="AL116" s="175"/>
      <c r="AM116" s="175"/>
      <c r="AN116" s="176"/>
      <c r="AO116" s="109"/>
      <c r="AP116" s="109"/>
      <c r="AQ116" s="107"/>
      <c r="AR116" s="110"/>
      <c r="AS116" s="223"/>
      <c r="AT116" s="223"/>
      <c r="AU116" s="107"/>
      <c r="AV116" s="107"/>
      <c r="AW116" s="107"/>
      <c r="AX116" s="72"/>
      <c r="AY116" s="72"/>
      <c r="AZ116" s="72"/>
      <c r="BA116" s="72"/>
      <c r="BB116" s="72"/>
      <c r="BC116" s="72"/>
      <c r="BD116" s="72"/>
    </row>
    <row r="117" spans="1:56" ht="20.25" customHeight="1" x14ac:dyDescent="0.4">
      <c r="A117" s="72"/>
      <c r="B117" s="68"/>
      <c r="C117" s="312" t="s">
        <v>121</v>
      </c>
      <c r="D117" s="312"/>
      <c r="E117" s="312"/>
      <c r="F117" s="216"/>
      <c r="G117" s="216"/>
      <c r="H117" s="216"/>
      <c r="I117" s="216"/>
      <c r="J117" s="216"/>
      <c r="K117" s="216"/>
      <c r="L117" s="210">
        <f>SUM(F117:K117)</f>
        <v>0</v>
      </c>
      <c r="M117" s="210"/>
      <c r="N117" s="100"/>
      <c r="O117" s="100"/>
      <c r="P117" s="100"/>
      <c r="Q117" s="100"/>
      <c r="R117" s="174" t="s">
        <v>4</v>
      </c>
      <c r="S117" s="176"/>
      <c r="T117" s="308">
        <f>SUMIFS($AU$13:$AV$112,$C$13:$D$112,"訪問介護員",$E$13:$F$112,"A")+SUMIFS($AU$13:$AV$112,$C$13:$D$112,"サービス提供責任者",$E$13:$F$112,"A")</f>
        <v>0</v>
      </c>
      <c r="U117" s="309"/>
      <c r="V117" s="315">
        <f>SUMIFS($AW$13:$AX$112,$C$13:$D$112,"訪問介護員",$E$13:$F$112,"A")+SUMIFS($AW$13:$AX$112,$C$13:$D$112,"サービス提供責任者",$E$13:$F$112,"A")</f>
        <v>0</v>
      </c>
      <c r="W117" s="316"/>
      <c r="X117" s="119"/>
      <c r="Y117" s="310">
        <v>0</v>
      </c>
      <c r="Z117" s="311"/>
      <c r="AA117" s="310">
        <v>0</v>
      </c>
      <c r="AB117" s="311"/>
      <c r="AC117" s="118"/>
      <c r="AD117" s="118"/>
      <c r="AE117" s="310">
        <v>0</v>
      </c>
      <c r="AF117" s="311"/>
      <c r="AG117" s="100"/>
      <c r="AH117" s="100"/>
      <c r="AI117" s="174" t="s">
        <v>5</v>
      </c>
      <c r="AJ117" s="176"/>
      <c r="AK117" s="174" t="s">
        <v>70</v>
      </c>
      <c r="AL117" s="175"/>
      <c r="AM117" s="175"/>
      <c r="AN117" s="176"/>
      <c r="AO117" s="110"/>
      <c r="AP117" s="107"/>
      <c r="AQ117" s="240"/>
      <c r="AR117" s="240"/>
      <c r="AS117" s="240"/>
      <c r="AT117" s="240"/>
      <c r="AU117" s="107"/>
      <c r="AV117" s="107"/>
      <c r="AW117" s="107"/>
      <c r="AX117" s="72"/>
      <c r="AY117" s="72"/>
      <c r="AZ117" s="72"/>
      <c r="BA117" s="72"/>
      <c r="BB117" s="72"/>
      <c r="BC117" s="72"/>
      <c r="BD117" s="72"/>
    </row>
    <row r="118" spans="1:56" ht="20.25" customHeight="1" x14ac:dyDescent="0.4">
      <c r="A118" s="72"/>
      <c r="B118" s="68"/>
      <c r="C118" s="312" t="s">
        <v>122</v>
      </c>
      <c r="D118" s="312"/>
      <c r="E118" s="312"/>
      <c r="F118" s="216"/>
      <c r="G118" s="216"/>
      <c r="H118" s="216"/>
      <c r="I118" s="216"/>
      <c r="J118" s="216"/>
      <c r="K118" s="216"/>
      <c r="L118" s="210">
        <f>SUM(F118:K118)</f>
        <v>0</v>
      </c>
      <c r="M118" s="210"/>
      <c r="N118" s="100"/>
      <c r="O118" s="100"/>
      <c r="P118" s="100"/>
      <c r="Q118" s="100"/>
      <c r="R118" s="174" t="s">
        <v>5</v>
      </c>
      <c r="S118" s="176"/>
      <c r="T118" s="308">
        <f>SUMIFS($AU$13:$AV$112,$C$13:$D$112,"訪問介護員",$E$13:$F$112,"B")+SUMIFS($AU$13:$AV$112,$C$13:$D$112,"サービス提供責任者",$E$13:$F$112,"B")</f>
        <v>0</v>
      </c>
      <c r="U118" s="309"/>
      <c r="V118" s="315">
        <f>SUMIFS($AW$13:$AX$112,$C$13:$D$112,"訪問介護員",$E$13:$F$112,"B")+SUMIFS($AW$13:$AX$112,$C$13:$D$112,"サービス提供責任者",$E$13:$F$112,"B")</f>
        <v>0</v>
      </c>
      <c r="W118" s="316"/>
      <c r="X118" s="119"/>
      <c r="Y118" s="310">
        <v>0</v>
      </c>
      <c r="Z118" s="311"/>
      <c r="AA118" s="310">
        <v>0</v>
      </c>
      <c r="AB118" s="311"/>
      <c r="AC118" s="118"/>
      <c r="AD118" s="118"/>
      <c r="AE118" s="310">
        <v>0</v>
      </c>
      <c r="AF118" s="311"/>
      <c r="AG118" s="100"/>
      <c r="AH118" s="100"/>
      <c r="AI118" s="174" t="s">
        <v>6</v>
      </c>
      <c r="AJ118" s="176"/>
      <c r="AK118" s="174" t="s">
        <v>71</v>
      </c>
      <c r="AL118" s="175"/>
      <c r="AM118" s="175"/>
      <c r="AN118" s="176"/>
      <c r="AO118" s="110"/>
      <c r="AP118" s="107"/>
      <c r="AQ118" s="178"/>
      <c r="AR118" s="178"/>
      <c r="AS118" s="178"/>
      <c r="AT118" s="178"/>
      <c r="AU118" s="107"/>
      <c r="AV118" s="107"/>
      <c r="AW118" s="107"/>
      <c r="AX118" s="72"/>
      <c r="AY118" s="72"/>
      <c r="AZ118" s="72"/>
      <c r="BA118" s="72"/>
      <c r="BB118" s="72"/>
      <c r="BC118" s="72"/>
      <c r="BD118" s="72"/>
    </row>
    <row r="119" spans="1:56" ht="20.25" customHeight="1" x14ac:dyDescent="0.4">
      <c r="A119" s="72"/>
      <c r="B119" s="68"/>
      <c r="C119" s="312" t="s">
        <v>28</v>
      </c>
      <c r="D119" s="312"/>
      <c r="E119" s="312"/>
      <c r="F119" s="216"/>
      <c r="G119" s="216"/>
      <c r="H119" s="216"/>
      <c r="I119" s="216"/>
      <c r="J119" s="216"/>
      <c r="K119" s="216"/>
      <c r="L119" s="210">
        <f>SUM(F119:K119)</f>
        <v>0</v>
      </c>
      <c r="M119" s="210"/>
      <c r="N119" s="100"/>
      <c r="O119" s="100"/>
      <c r="P119" s="100"/>
      <c r="Q119" s="100"/>
      <c r="R119" s="174" t="s">
        <v>6</v>
      </c>
      <c r="S119" s="176"/>
      <c r="T119" s="308">
        <f>SUMIFS($AU$13:$AV$112,$C$13:$D$112,"訪問介護員",$E$13:$F$112,"C")+SUMIFS($AU$13:$AV$112,$C$13:$D$112,"サービス提供責任者",$E$13:$F$112,"C")</f>
        <v>0</v>
      </c>
      <c r="U119" s="309"/>
      <c r="V119" s="315">
        <f>SUMIFS($AW$13:$AX$112,$C$13:$D$112,"訪問介護員",$E$13:$F$112,"C")+SUMIFS($AW$13:$AX$112,$C$13:$D$112,"サービス提供責任者",$E$13:$F$112,"C")</f>
        <v>0</v>
      </c>
      <c r="W119" s="316"/>
      <c r="X119" s="119"/>
      <c r="Y119" s="310">
        <v>0</v>
      </c>
      <c r="Z119" s="311"/>
      <c r="AA119" s="317">
        <v>0</v>
      </c>
      <c r="AB119" s="318"/>
      <c r="AC119" s="118"/>
      <c r="AD119" s="118"/>
      <c r="AE119" s="308" t="s">
        <v>38</v>
      </c>
      <c r="AF119" s="309"/>
      <c r="AG119" s="100"/>
      <c r="AH119" s="100"/>
      <c r="AI119" s="174" t="s">
        <v>7</v>
      </c>
      <c r="AJ119" s="176"/>
      <c r="AK119" s="174" t="s">
        <v>100</v>
      </c>
      <c r="AL119" s="175"/>
      <c r="AM119" s="175"/>
      <c r="AN119" s="176"/>
      <c r="AO119" s="111"/>
      <c r="AP119" s="107"/>
      <c r="AQ119" s="181"/>
      <c r="AR119" s="181"/>
      <c r="AS119" s="183"/>
      <c r="AT119" s="183"/>
      <c r="AU119" s="107"/>
      <c r="AV119" s="107"/>
      <c r="AW119" s="107"/>
      <c r="AX119" s="72"/>
      <c r="AY119" s="72"/>
      <c r="AZ119" s="72"/>
      <c r="BA119" s="72"/>
      <c r="BB119" s="72"/>
      <c r="BC119" s="72"/>
      <c r="BD119" s="72"/>
    </row>
    <row r="120" spans="1:56" ht="20.25" customHeight="1" x14ac:dyDescent="0.4">
      <c r="A120" s="72"/>
      <c r="B120" s="68"/>
      <c r="C120" s="312" t="s">
        <v>29</v>
      </c>
      <c r="D120" s="312"/>
      <c r="E120" s="312"/>
      <c r="F120" s="210">
        <f>SUM(F117:G119)</f>
        <v>0</v>
      </c>
      <c r="G120" s="210"/>
      <c r="H120" s="210">
        <f>SUM(H117:I119)</f>
        <v>0</v>
      </c>
      <c r="I120" s="210"/>
      <c r="J120" s="210">
        <f>SUM(J117:K119)</f>
        <v>0</v>
      </c>
      <c r="K120" s="210"/>
      <c r="L120" s="210">
        <f>SUM(L117:M119)</f>
        <v>0</v>
      </c>
      <c r="M120" s="210"/>
      <c r="N120" s="245"/>
      <c r="O120" s="244"/>
      <c r="P120" s="100"/>
      <c r="Q120" s="100"/>
      <c r="R120" s="174" t="s">
        <v>7</v>
      </c>
      <c r="S120" s="176"/>
      <c r="T120" s="308">
        <f>SUMIFS($AU$13:$AV$112,$C$13:$D$112,"訪問介護員",$E$13:$F$112,"D")+SUMIFS($AU$13:$AV$112,$C$13:$D$112,"サービス提供責任者",$E$13:$F$112,"D")</f>
        <v>0</v>
      </c>
      <c r="U120" s="309"/>
      <c r="V120" s="315">
        <f>SUMIFS($AW$13:$AX$112,$C$13:$D$112,"訪問介護員",$E$13:$F$112,"D")+SUMIFS($AW$13:$AX$112,$C$13:$D$112,"サービス提供責任者",$E$13:$F$112,"D")</f>
        <v>0</v>
      </c>
      <c r="W120" s="316"/>
      <c r="X120" s="119"/>
      <c r="Y120" s="310">
        <v>0</v>
      </c>
      <c r="Z120" s="311"/>
      <c r="AA120" s="317">
        <v>0</v>
      </c>
      <c r="AB120" s="318"/>
      <c r="AC120" s="118"/>
      <c r="AD120" s="118"/>
      <c r="AE120" s="308" t="s">
        <v>38</v>
      </c>
      <c r="AF120" s="309"/>
      <c r="AG120" s="100"/>
      <c r="AH120" s="100"/>
      <c r="AI120" s="100"/>
      <c r="AJ120" s="178"/>
      <c r="AK120" s="178"/>
      <c r="AL120" s="181"/>
      <c r="AM120" s="181"/>
      <c r="AN120" s="183"/>
      <c r="AO120" s="183"/>
      <c r="AP120" s="107"/>
      <c r="AQ120" s="181"/>
      <c r="AR120" s="181"/>
      <c r="AS120" s="183"/>
      <c r="AT120" s="183"/>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74" t="s">
        <v>29</v>
      </c>
      <c r="S121" s="176"/>
      <c r="T121" s="308">
        <f>SUM(T117:U120)</f>
        <v>0</v>
      </c>
      <c r="U121" s="309"/>
      <c r="V121" s="315">
        <f>SUM(V117:W120)</f>
        <v>0</v>
      </c>
      <c r="W121" s="316"/>
      <c r="X121" s="119"/>
      <c r="Y121" s="308">
        <f>SUM(Y117:Z120)</f>
        <v>0</v>
      </c>
      <c r="Z121" s="309"/>
      <c r="AA121" s="308">
        <f>SUM(AA117:AB120)</f>
        <v>0</v>
      </c>
      <c r="AB121" s="309"/>
      <c r="AC121" s="118"/>
      <c r="AD121" s="118"/>
      <c r="AE121" s="308">
        <f>SUM(AE117:AF118)</f>
        <v>0</v>
      </c>
      <c r="AF121" s="309"/>
      <c r="AG121" s="100"/>
      <c r="AH121" s="100"/>
      <c r="AI121" s="100"/>
      <c r="AJ121" s="178"/>
      <c r="AK121" s="178"/>
      <c r="AL121" s="181"/>
      <c r="AM121" s="181"/>
      <c r="AN121" s="182"/>
      <c r="AO121" s="182"/>
      <c r="AP121" s="107"/>
      <c r="AQ121" s="120"/>
      <c r="AR121" s="120"/>
      <c r="AS121" s="183"/>
      <c r="AT121" s="183"/>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209">
        <f>L120/3</f>
        <v>0</v>
      </c>
      <c r="M122" s="209"/>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63</v>
      </c>
      <c r="S123" s="100"/>
      <c r="T123" s="100"/>
      <c r="U123" s="100"/>
      <c r="V123" s="100"/>
      <c r="W123" s="100"/>
      <c r="X123" s="112" t="s">
        <v>134</v>
      </c>
      <c r="Y123" s="206" t="s">
        <v>135</v>
      </c>
      <c r="Z123" s="207"/>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132</v>
      </c>
      <c r="M124" s="102"/>
      <c r="N124" s="102"/>
      <c r="O124" s="103"/>
      <c r="P124" s="100"/>
      <c r="Q124" s="100"/>
      <c r="R124" s="100" t="s">
        <v>57</v>
      </c>
      <c r="S124" s="100"/>
      <c r="T124" s="100"/>
      <c r="U124" s="100"/>
      <c r="V124" s="100"/>
      <c r="W124" s="100" t="s">
        <v>58</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66</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73" t="s">
        <v>59</v>
      </c>
      <c r="AC125" s="173"/>
      <c r="AD125" s="173"/>
      <c r="AE125" s="173"/>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195">
        <f>L122</f>
        <v>0</v>
      </c>
      <c r="D126" s="196"/>
      <c r="E126" s="106" t="s">
        <v>32</v>
      </c>
      <c r="F126" s="204">
        <v>40</v>
      </c>
      <c r="G126" s="205"/>
      <c r="H126" s="106" t="s">
        <v>33</v>
      </c>
      <c r="I126" s="202">
        <f>C126/F126</f>
        <v>0</v>
      </c>
      <c r="J126" s="203"/>
      <c r="K126" s="106" t="s">
        <v>34</v>
      </c>
      <c r="L126" s="197">
        <f>IF(C126&lt;40,1,ROUNDUP(I126,1))</f>
        <v>1</v>
      </c>
      <c r="M126" s="198"/>
      <c r="N126" s="199"/>
      <c r="O126" s="100"/>
      <c r="P126" s="100"/>
      <c r="Q126" s="100"/>
      <c r="R126" s="164">
        <f>IF($Y$123="週",AA121,Y121)</f>
        <v>0</v>
      </c>
      <c r="S126" s="165"/>
      <c r="T126" s="165"/>
      <c r="U126" s="166"/>
      <c r="V126" s="106" t="s">
        <v>32</v>
      </c>
      <c r="W126" s="174">
        <f>IF($Y$123="週",$AV$5,$AZ$5)</f>
        <v>40</v>
      </c>
      <c r="X126" s="175"/>
      <c r="Y126" s="175"/>
      <c r="Z126" s="176"/>
      <c r="AA126" s="106" t="s">
        <v>33</v>
      </c>
      <c r="AB126" s="167">
        <f>ROUNDDOWN(R126/W126,1)</f>
        <v>0</v>
      </c>
      <c r="AC126" s="168"/>
      <c r="AD126" s="168"/>
      <c r="AE126" s="169"/>
      <c r="AF126" s="100"/>
      <c r="AG126" s="100"/>
      <c r="AH126" s="100"/>
      <c r="AI126" s="100"/>
      <c r="AJ126" s="177"/>
      <c r="AK126" s="177"/>
      <c r="AL126" s="177"/>
      <c r="AM126" s="177"/>
      <c r="AN126" s="110"/>
      <c r="AO126" s="178"/>
      <c r="AP126" s="178"/>
      <c r="AQ126" s="178"/>
      <c r="AR126" s="178"/>
      <c r="AS126" s="110"/>
      <c r="AT126" s="208"/>
      <c r="AU126" s="208"/>
      <c r="AV126" s="208"/>
      <c r="AW126" s="208"/>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103</v>
      </c>
      <c r="M127" s="100"/>
      <c r="N127" s="100"/>
      <c r="O127" s="100"/>
      <c r="P127" s="100"/>
      <c r="Q127" s="100"/>
      <c r="R127" s="100"/>
      <c r="S127" s="100"/>
      <c r="T127" s="100"/>
      <c r="U127" s="100"/>
      <c r="V127" s="100"/>
      <c r="W127" s="100"/>
      <c r="X127" s="100"/>
      <c r="Y127" s="100"/>
      <c r="Z127" s="100"/>
      <c r="AA127" s="102"/>
      <c r="AB127" s="100" t="s">
        <v>102</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143</v>
      </c>
      <c r="D128" s="100"/>
      <c r="E128" s="100"/>
      <c r="F128" s="100"/>
      <c r="G128" s="100"/>
      <c r="H128" s="100"/>
      <c r="I128" s="100"/>
      <c r="J128" s="100"/>
      <c r="K128" s="100"/>
      <c r="L128" s="100"/>
      <c r="M128" s="100"/>
      <c r="N128" s="100"/>
      <c r="O128" s="100"/>
      <c r="P128" s="100"/>
      <c r="Q128" s="100"/>
      <c r="R128" s="100" t="s">
        <v>62</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144</v>
      </c>
      <c r="E129" s="100"/>
      <c r="F129" s="100"/>
      <c r="G129" s="100"/>
      <c r="H129" s="100"/>
      <c r="I129" s="100"/>
      <c r="J129" s="100"/>
      <c r="K129" s="100"/>
      <c r="L129" s="100"/>
      <c r="M129" s="100"/>
      <c r="N129" s="100"/>
      <c r="O129" s="100"/>
      <c r="P129" s="100"/>
      <c r="Q129" s="100"/>
      <c r="R129" s="100" t="s">
        <v>65</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60</v>
      </c>
      <c r="S130" s="68"/>
      <c r="T130" s="68"/>
      <c r="U130" s="68"/>
      <c r="V130" s="68"/>
      <c r="W130" s="100" t="s">
        <v>64</v>
      </c>
      <c r="X130" s="68"/>
      <c r="Y130" s="68"/>
      <c r="Z130" s="68"/>
      <c r="AA130" s="68"/>
      <c r="AB130" s="173" t="s">
        <v>29</v>
      </c>
      <c r="AC130" s="173"/>
      <c r="AD130" s="173"/>
      <c r="AE130" s="173"/>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64">
        <f>AE121</f>
        <v>0</v>
      </c>
      <c r="S131" s="165"/>
      <c r="T131" s="165"/>
      <c r="U131" s="166"/>
      <c r="V131" s="106" t="s">
        <v>120</v>
      </c>
      <c r="W131" s="167">
        <f>AB126</f>
        <v>0</v>
      </c>
      <c r="X131" s="168"/>
      <c r="Y131" s="168"/>
      <c r="Z131" s="169"/>
      <c r="AA131" s="106" t="s">
        <v>33</v>
      </c>
      <c r="AB131" s="170">
        <f>ROUNDDOWN(R131+W131,1)</f>
        <v>0</v>
      </c>
      <c r="AC131" s="171"/>
      <c r="AD131" s="171"/>
      <c r="AE131" s="172"/>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7">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T117:AF121">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6:D126">
    <cfRule type="expression" dxfId="6" priority="3">
      <formula>INDIRECT(ADDRESS(ROW(),COLUMN()))=TRUNC(INDIRECT(ADDRESS(ROW(),COLUMN())))</formula>
    </cfRule>
  </conditionalFormatting>
  <conditionalFormatting sqref="R126:U126">
    <cfRule type="expression" dxfId="5" priority="2">
      <formula>INDIRECT(ADDRESS(ROW(),COLUMN()))=TRUNC(INDIRECT(ADDRESS(ROW(),COLUMN())))</formula>
    </cfRule>
  </conditionalFormatting>
  <conditionalFormatting sqref="R131:U131">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RowHeight="18.75" x14ac:dyDescent="0.4"/>
  <cols>
    <col min="1" max="2" width="9" style="10"/>
    <col min="3" max="3" width="44.25" style="10" customWidth="1"/>
    <col min="4" max="16384" width="9" style="10"/>
  </cols>
  <sheetData>
    <row r="1" spans="1:10" x14ac:dyDescent="0.4">
      <c r="A1" s="10" t="s">
        <v>75</v>
      </c>
    </row>
    <row r="2" spans="1:10" s="11" customFormat="1" ht="20.25" customHeight="1" x14ac:dyDescent="0.4">
      <c r="A2" s="12" t="s">
        <v>74</v>
      </c>
      <c r="B2" s="12"/>
      <c r="C2" s="13"/>
    </row>
    <row r="3" spans="1:10" s="11" customFormat="1" ht="20.25" customHeight="1" x14ac:dyDescent="0.4">
      <c r="A3" s="13"/>
      <c r="B3" s="13"/>
      <c r="C3" s="13"/>
    </row>
    <row r="4" spans="1:10" s="11" customFormat="1" ht="20.25" customHeight="1" x14ac:dyDescent="0.4">
      <c r="A4" s="27"/>
      <c r="B4" s="13" t="s">
        <v>127</v>
      </c>
      <c r="C4" s="13"/>
      <c r="E4" s="319" t="s">
        <v>129</v>
      </c>
      <c r="F4" s="319"/>
      <c r="G4" s="319"/>
      <c r="H4" s="319"/>
      <c r="I4" s="319"/>
      <c r="J4" s="319"/>
    </row>
    <row r="5" spans="1:10" s="11" customFormat="1" ht="20.25" customHeight="1" x14ac:dyDescent="0.4">
      <c r="A5" s="28"/>
      <c r="B5" s="13" t="s">
        <v>128</v>
      </c>
      <c r="C5" s="13"/>
      <c r="E5" s="319"/>
      <c r="F5" s="319"/>
      <c r="G5" s="319"/>
      <c r="H5" s="319"/>
      <c r="I5" s="319"/>
      <c r="J5" s="319"/>
    </row>
    <row r="6" spans="1:10" s="11" customFormat="1" ht="20.25" customHeight="1" x14ac:dyDescent="0.4">
      <c r="A6" s="26" t="s">
        <v>125</v>
      </c>
      <c r="B6" s="13"/>
      <c r="C6" s="13"/>
    </row>
    <row r="7" spans="1:10" s="11" customFormat="1" ht="20.25" customHeight="1" x14ac:dyDescent="0.4">
      <c r="A7" s="26"/>
      <c r="B7" s="13"/>
      <c r="C7" s="13"/>
    </row>
    <row r="8" spans="1:10" s="11" customFormat="1" ht="20.25" customHeight="1" x14ac:dyDescent="0.4">
      <c r="A8" s="13" t="s">
        <v>80</v>
      </c>
      <c r="B8" s="13"/>
      <c r="C8" s="13"/>
    </row>
    <row r="9" spans="1:10" s="11" customFormat="1" ht="20.25" customHeight="1" x14ac:dyDescent="0.4">
      <c r="A9" s="26"/>
      <c r="B9" s="13"/>
      <c r="C9" s="13"/>
    </row>
    <row r="10" spans="1:10" s="11" customFormat="1" ht="20.25" customHeight="1" x14ac:dyDescent="0.4">
      <c r="A10" s="13" t="s">
        <v>147</v>
      </c>
      <c r="B10" s="13"/>
      <c r="C10" s="13"/>
    </row>
    <row r="11" spans="1:10" s="11" customFormat="1" ht="20.25" customHeight="1" x14ac:dyDescent="0.4">
      <c r="A11" s="13"/>
      <c r="B11" s="13"/>
      <c r="C11" s="13"/>
    </row>
    <row r="12" spans="1:10" s="11" customFormat="1" ht="20.25" customHeight="1" x14ac:dyDescent="0.4">
      <c r="A12" s="31" t="s">
        <v>166</v>
      </c>
      <c r="B12" s="13"/>
      <c r="C12" s="13"/>
    </row>
    <row r="13" spans="1:10" s="11" customFormat="1" ht="20.25" customHeight="1" x14ac:dyDescent="0.4">
      <c r="A13" s="13"/>
      <c r="B13" s="13"/>
      <c r="C13" s="13"/>
    </row>
    <row r="14" spans="1:10" s="11" customFormat="1" ht="20.25" customHeight="1" x14ac:dyDescent="0.4">
      <c r="A14" s="13" t="s">
        <v>77</v>
      </c>
      <c r="B14" s="13"/>
      <c r="C14" s="13"/>
    </row>
    <row r="15" spans="1:10" s="11" customFormat="1" ht="20.25" customHeight="1" x14ac:dyDescent="0.4">
      <c r="A15" s="13"/>
      <c r="B15" s="13"/>
      <c r="C15" s="13"/>
    </row>
    <row r="16" spans="1:10" s="11" customFormat="1" ht="20.25" customHeight="1" x14ac:dyDescent="0.4">
      <c r="A16" s="13" t="s">
        <v>168</v>
      </c>
      <c r="B16" s="13"/>
      <c r="C16" s="13"/>
    </row>
    <row r="17" spans="1:3" s="11" customFormat="1" ht="20.25" customHeight="1" x14ac:dyDescent="0.4">
      <c r="A17" s="13" t="s">
        <v>67</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114</v>
      </c>
    </row>
    <row r="23" spans="1:3" s="11" customFormat="1" ht="20.25" customHeight="1" x14ac:dyDescent="0.4">
      <c r="A23" s="13"/>
      <c r="B23" s="13"/>
      <c r="C23" s="13"/>
    </row>
    <row r="24" spans="1:3" s="11" customFormat="1" ht="20.25" customHeight="1" x14ac:dyDescent="0.4">
      <c r="A24" s="13"/>
      <c r="B24" s="13" t="s">
        <v>104</v>
      </c>
      <c r="C24" s="13"/>
    </row>
    <row r="25" spans="1:3" s="11" customFormat="1" ht="20.25" customHeight="1" x14ac:dyDescent="0.4">
      <c r="A25" s="13"/>
      <c r="B25" s="13"/>
      <c r="C25" s="13"/>
    </row>
    <row r="26" spans="1:3" s="11" customFormat="1" ht="20.25" customHeight="1" x14ac:dyDescent="0.4">
      <c r="A26" s="13" t="s">
        <v>78</v>
      </c>
      <c r="B26" s="13"/>
      <c r="C26" s="13"/>
    </row>
    <row r="27" spans="1:3" s="11" customFormat="1" ht="20.25" customHeight="1" x14ac:dyDescent="0.4">
      <c r="A27" s="13" t="s">
        <v>68</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69</v>
      </c>
    </row>
    <row r="31" spans="1:3" s="11" customFormat="1" ht="20.25" customHeight="1" x14ac:dyDescent="0.4">
      <c r="A31" s="13"/>
      <c r="B31" s="14" t="s">
        <v>5</v>
      </c>
      <c r="C31" s="15" t="s">
        <v>70</v>
      </c>
    </row>
    <row r="32" spans="1:3" s="11" customFormat="1" ht="20.25" customHeight="1" x14ac:dyDescent="0.4">
      <c r="A32" s="13"/>
      <c r="B32" s="14" t="s">
        <v>6</v>
      </c>
      <c r="C32" s="15" t="s">
        <v>71</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169</v>
      </c>
      <c r="B40" s="13"/>
      <c r="C40" s="13"/>
    </row>
    <row r="41" spans="1:55" s="11" customFormat="1" ht="20.25" customHeight="1" x14ac:dyDescent="0.4">
      <c r="A41" s="13" t="s">
        <v>73</v>
      </c>
      <c r="B41" s="13"/>
      <c r="C41" s="13"/>
    </row>
    <row r="42" spans="1:55" s="11" customFormat="1" ht="20.25" customHeight="1" x14ac:dyDescent="0.4">
      <c r="A42" s="23" t="s">
        <v>148</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79</v>
      </c>
      <c r="B44" s="13"/>
    </row>
    <row r="45" spans="1:55" s="11" customFormat="1" ht="20.25" customHeight="1" x14ac:dyDescent="0.4"/>
    <row r="46" spans="1:55" s="11" customFormat="1" ht="20.25" customHeight="1" x14ac:dyDescent="0.4">
      <c r="A46" s="13" t="s">
        <v>167</v>
      </c>
      <c r="B46" s="13"/>
      <c r="C46" s="13"/>
    </row>
    <row r="47" spans="1:55" s="11" customFormat="1" ht="20.25" customHeight="1" x14ac:dyDescent="0.4">
      <c r="A47" s="31" t="s">
        <v>149</v>
      </c>
      <c r="B47" s="13"/>
      <c r="C47" s="13"/>
    </row>
    <row r="48" spans="1:55" s="11" customFormat="1" ht="20.25" customHeight="1" x14ac:dyDescent="0.4"/>
    <row r="49" spans="1:55" s="11" customFormat="1" ht="20.25" customHeight="1" x14ac:dyDescent="0.4">
      <c r="A49" s="13" t="s">
        <v>81</v>
      </c>
      <c r="B49" s="13"/>
      <c r="C49" s="13"/>
    </row>
    <row r="50" spans="1:55" s="11" customFormat="1" ht="20.25" customHeight="1" x14ac:dyDescent="0.4">
      <c r="A50" s="13" t="s">
        <v>150</v>
      </c>
      <c r="B50" s="13"/>
      <c r="C50" s="13"/>
    </row>
    <row r="51" spans="1:55" s="11" customFormat="1" ht="20.25" customHeight="1" x14ac:dyDescent="0.4">
      <c r="A51" s="13"/>
      <c r="B51" s="13"/>
      <c r="C51" s="13"/>
    </row>
    <row r="52" spans="1:55" s="11" customFormat="1" ht="20.25" customHeight="1" x14ac:dyDescent="0.4">
      <c r="A52" s="13" t="s">
        <v>82</v>
      </c>
      <c r="B52" s="13"/>
      <c r="C52" s="13"/>
    </row>
    <row r="53" spans="1:55" s="11" customFormat="1" ht="20.25" customHeight="1" x14ac:dyDescent="0.4">
      <c r="A53" s="13"/>
      <c r="B53" s="13"/>
      <c r="C53" s="13"/>
    </row>
    <row r="54" spans="1:55" s="11" customFormat="1" ht="20.25" customHeight="1" x14ac:dyDescent="0.4">
      <c r="A54" s="11" t="s">
        <v>151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162</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171</v>
      </c>
      <c r="C58" s="25"/>
      <c r="D58" s="16"/>
      <c r="E58" s="16"/>
    </row>
    <row r="59" spans="1:55" s="11" customFormat="1" ht="20.25" customHeight="1" x14ac:dyDescent="0.4">
      <c r="A59" s="30" t="s">
        <v>141</v>
      </c>
      <c r="C59" s="25"/>
      <c r="D59" s="16"/>
      <c r="E59" s="16"/>
    </row>
    <row r="60" spans="1:55" s="11" customFormat="1" ht="20.25" customHeight="1" x14ac:dyDescent="0.4">
      <c r="A60" s="25"/>
      <c r="B60" s="25"/>
      <c r="C60" s="25"/>
      <c r="D60" s="13"/>
      <c r="E60" s="13"/>
    </row>
    <row r="61" spans="1:55" s="11" customFormat="1" ht="20.25" customHeight="1" x14ac:dyDescent="0.4">
      <c r="A61" s="11" t="s">
        <v>153</v>
      </c>
      <c r="C61" s="25"/>
      <c r="D61" s="16"/>
      <c r="E61" s="16"/>
    </row>
    <row r="62" spans="1:55" s="11" customFormat="1" ht="20.25" customHeight="1" x14ac:dyDescent="0.4">
      <c r="A62" s="86" t="s">
        <v>158</v>
      </c>
      <c r="B62" s="25"/>
      <c r="C62" s="25"/>
      <c r="D62" s="13"/>
      <c r="E62" s="13"/>
    </row>
    <row r="63" spans="1:55" s="11" customFormat="1" ht="20.25" customHeight="1" x14ac:dyDescent="0.4">
      <c r="A63" s="85" t="s">
        <v>159</v>
      </c>
      <c r="B63" s="25"/>
      <c r="C63" s="25"/>
      <c r="D63" s="29"/>
      <c r="E63" s="29"/>
    </row>
    <row r="64" spans="1:55" s="11" customFormat="1" ht="20.25" customHeight="1" x14ac:dyDescent="0.4">
      <c r="A64" s="86" t="s">
        <v>160</v>
      </c>
      <c r="B64" s="25"/>
      <c r="C64" s="25"/>
      <c r="D64" s="29"/>
      <c r="E64" s="29"/>
    </row>
    <row r="65" spans="1:5" s="11" customFormat="1" ht="20.25" customHeight="1" x14ac:dyDescent="0.4">
      <c r="A65" s="85" t="s">
        <v>161</v>
      </c>
      <c r="B65" s="25"/>
      <c r="C65" s="25"/>
      <c r="D65" s="29"/>
      <c r="E65" s="29"/>
    </row>
    <row r="66" spans="1:5" s="11" customFormat="1" ht="20.25" customHeight="1" x14ac:dyDescent="0.4">
      <c r="A66" s="86" t="s">
        <v>172</v>
      </c>
      <c r="B66" s="25"/>
      <c r="C66" s="25"/>
      <c r="D66" s="29"/>
      <c r="E66" s="29"/>
    </row>
    <row r="67" spans="1:5" s="11" customFormat="1" ht="20.25" customHeight="1" x14ac:dyDescent="0.4">
      <c r="A67" s="86" t="s">
        <v>173</v>
      </c>
      <c r="B67" s="25"/>
      <c r="C67" s="25"/>
      <c r="D67" s="29"/>
      <c r="E67" s="29"/>
    </row>
    <row r="68" spans="1:5" s="11" customFormat="1" ht="20.25" customHeight="1" x14ac:dyDescent="0.4">
      <c r="A68" s="86" t="s">
        <v>174</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zoomScale="55" zoomScaleNormal="55" workbookViewId="0">
      <selection activeCell="B1" sqref="B1"/>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107</v>
      </c>
    </row>
    <row r="3" spans="2:11" x14ac:dyDescent="0.4">
      <c r="B3" s="125" t="s">
        <v>108</v>
      </c>
      <c r="C3" s="125" t="s">
        <v>109</v>
      </c>
    </row>
    <row r="4" spans="2:11" x14ac:dyDescent="0.4">
      <c r="B4" s="125">
        <v>1</v>
      </c>
      <c r="C4" s="126" t="s">
        <v>110</v>
      </c>
    </row>
    <row r="5" spans="2:11" x14ac:dyDescent="0.4">
      <c r="B5" s="125">
        <v>2</v>
      </c>
      <c r="C5" s="126" t="s">
        <v>179</v>
      </c>
    </row>
    <row r="6" spans="2:11" x14ac:dyDescent="0.4">
      <c r="B6" s="125">
        <v>3</v>
      </c>
      <c r="C6" s="126"/>
    </row>
    <row r="7" spans="2:11" x14ac:dyDescent="0.4">
      <c r="B7" s="125">
        <v>4</v>
      </c>
      <c r="C7" s="126"/>
    </row>
    <row r="8" spans="2:11" x14ac:dyDescent="0.4">
      <c r="B8" s="125">
        <v>5</v>
      </c>
      <c r="C8" s="126"/>
    </row>
    <row r="10" spans="2:11" x14ac:dyDescent="0.4">
      <c r="B10" s="124" t="s">
        <v>106</v>
      </c>
    </row>
    <row r="11" spans="2:11" ht="26.25" thickBot="1" x14ac:dyDescent="0.45"/>
    <row r="12" spans="2:11" ht="26.25" thickBot="1" x14ac:dyDescent="0.45">
      <c r="B12" s="127" t="s">
        <v>88</v>
      </c>
      <c r="C12" s="128" t="s">
        <v>2</v>
      </c>
      <c r="D12" s="129" t="s">
        <v>43</v>
      </c>
      <c r="E12" s="130" t="s">
        <v>42</v>
      </c>
      <c r="F12" s="129" t="s">
        <v>97</v>
      </c>
      <c r="G12" s="160" t="s">
        <v>97</v>
      </c>
      <c r="H12" s="131" t="s">
        <v>142</v>
      </c>
      <c r="I12" s="131" t="s">
        <v>142</v>
      </c>
      <c r="J12" s="131" t="s">
        <v>142</v>
      </c>
      <c r="K12" s="132" t="s">
        <v>142</v>
      </c>
    </row>
    <row r="13" spans="2:11" x14ac:dyDescent="0.4">
      <c r="B13" s="320" t="s">
        <v>89</v>
      </c>
      <c r="C13" s="133" t="s">
        <v>46</v>
      </c>
      <c r="D13" s="134" t="s">
        <v>3</v>
      </c>
      <c r="E13" s="135" t="s">
        <v>3</v>
      </c>
      <c r="F13" s="135"/>
      <c r="G13" s="161"/>
      <c r="H13" s="136"/>
      <c r="I13" s="136"/>
      <c r="J13" s="136"/>
      <c r="K13" s="137"/>
    </row>
    <row r="14" spans="2:11" x14ac:dyDescent="0.4">
      <c r="B14" s="320"/>
      <c r="C14" s="138" t="s">
        <v>46</v>
      </c>
      <c r="D14" s="139" t="s">
        <v>47</v>
      </c>
      <c r="E14" s="140" t="s">
        <v>44</v>
      </c>
      <c r="F14" s="140"/>
      <c r="G14" s="162"/>
      <c r="H14" s="126"/>
      <c r="I14" s="126"/>
      <c r="J14" s="126"/>
      <c r="K14" s="141"/>
    </row>
    <row r="15" spans="2:11" x14ac:dyDescent="0.4">
      <c r="B15" s="320"/>
      <c r="C15" s="138" t="s">
        <v>46</v>
      </c>
      <c r="D15" s="142" t="s">
        <v>48</v>
      </c>
      <c r="E15" s="143" t="s">
        <v>45</v>
      </c>
      <c r="F15" s="143"/>
      <c r="G15" s="162"/>
      <c r="H15" s="126"/>
      <c r="I15" s="126"/>
      <c r="J15" s="126"/>
      <c r="K15" s="141"/>
    </row>
    <row r="16" spans="2:11" x14ac:dyDescent="0.4">
      <c r="B16" s="320"/>
      <c r="C16" s="138" t="s">
        <v>46</v>
      </c>
      <c r="D16" s="142" t="s">
        <v>116</v>
      </c>
      <c r="E16" s="143" t="s">
        <v>111</v>
      </c>
      <c r="F16" s="143"/>
      <c r="G16" s="162"/>
      <c r="H16" s="126"/>
      <c r="I16" s="126"/>
      <c r="J16" s="126"/>
      <c r="K16" s="141"/>
    </row>
    <row r="17" spans="2:11" x14ac:dyDescent="0.4">
      <c r="B17" s="320"/>
      <c r="C17" s="138" t="s">
        <v>46</v>
      </c>
      <c r="D17" s="142" t="s">
        <v>175</v>
      </c>
      <c r="E17" s="143" t="s">
        <v>112</v>
      </c>
      <c r="F17" s="143"/>
      <c r="G17" s="162"/>
      <c r="H17" s="126"/>
      <c r="I17" s="126"/>
      <c r="J17" s="126"/>
      <c r="K17" s="141"/>
    </row>
    <row r="18" spans="2:11" x14ac:dyDescent="0.4">
      <c r="B18" s="320"/>
      <c r="C18" s="138" t="s">
        <v>46</v>
      </c>
      <c r="D18" s="142" t="s">
        <v>177</v>
      </c>
      <c r="E18" s="143" t="s">
        <v>113</v>
      </c>
      <c r="F18" s="143"/>
      <c r="G18" s="162"/>
      <c r="H18" s="126"/>
      <c r="I18" s="126"/>
      <c r="J18" s="126"/>
      <c r="K18" s="141"/>
    </row>
    <row r="19" spans="2:11" x14ac:dyDescent="0.4">
      <c r="B19" s="320"/>
      <c r="C19" s="138" t="s">
        <v>46</v>
      </c>
      <c r="D19" s="142" t="s">
        <v>124</v>
      </c>
      <c r="E19" s="143" t="s">
        <v>176</v>
      </c>
      <c r="F19" s="143"/>
      <c r="G19" s="162"/>
      <c r="H19" s="126"/>
      <c r="I19" s="126"/>
      <c r="J19" s="126"/>
      <c r="K19" s="141"/>
    </row>
    <row r="20" spans="2:11" x14ac:dyDescent="0.4">
      <c r="B20" s="320"/>
      <c r="C20" s="138" t="s">
        <v>46</v>
      </c>
      <c r="D20" s="142" t="s">
        <v>142</v>
      </c>
      <c r="E20" s="143" t="s">
        <v>177</v>
      </c>
      <c r="F20" s="143"/>
      <c r="G20" s="162"/>
      <c r="H20" s="126"/>
      <c r="I20" s="126"/>
      <c r="J20" s="126"/>
      <c r="K20" s="141"/>
    </row>
    <row r="21" spans="2:11" x14ac:dyDescent="0.4">
      <c r="B21" s="320"/>
      <c r="C21" s="138" t="s">
        <v>46</v>
      </c>
      <c r="D21" s="142" t="s">
        <v>142</v>
      </c>
      <c r="E21" s="143" t="s">
        <v>178</v>
      </c>
      <c r="F21" s="143"/>
      <c r="G21" s="162"/>
      <c r="H21" s="126"/>
      <c r="I21" s="126"/>
      <c r="J21" s="126"/>
      <c r="K21" s="141"/>
    </row>
    <row r="22" spans="2:11" x14ac:dyDescent="0.4">
      <c r="B22" s="320"/>
      <c r="C22" s="138" t="s">
        <v>46</v>
      </c>
      <c r="D22" s="143" t="s">
        <v>142</v>
      </c>
      <c r="E22" s="143" t="s">
        <v>142</v>
      </c>
      <c r="F22" s="143"/>
      <c r="G22" s="162"/>
      <c r="H22" s="126"/>
      <c r="I22" s="126"/>
      <c r="J22" s="126"/>
      <c r="K22" s="141"/>
    </row>
    <row r="23" spans="2:11" x14ac:dyDescent="0.4">
      <c r="B23" s="320"/>
      <c r="C23" s="138" t="s">
        <v>46</v>
      </c>
      <c r="D23" s="143" t="s">
        <v>142</v>
      </c>
      <c r="E23" s="143" t="s">
        <v>142</v>
      </c>
      <c r="F23" s="143"/>
      <c r="G23" s="126"/>
      <c r="H23" s="126"/>
      <c r="I23" s="126"/>
      <c r="J23" s="126"/>
      <c r="K23" s="141"/>
    </row>
    <row r="24" spans="2:11" x14ac:dyDescent="0.4">
      <c r="B24" s="320"/>
      <c r="C24" s="138" t="s">
        <v>46</v>
      </c>
      <c r="D24" s="143" t="s">
        <v>142</v>
      </c>
      <c r="E24" s="143" t="s">
        <v>142</v>
      </c>
      <c r="F24" s="143"/>
      <c r="G24" s="126"/>
      <c r="H24" s="126"/>
      <c r="I24" s="126"/>
      <c r="J24" s="126"/>
      <c r="K24" s="141"/>
    </row>
    <row r="25" spans="2:11" ht="26.25" thickBot="1" x14ac:dyDescent="0.45">
      <c r="B25" s="321"/>
      <c r="C25" s="144" t="s">
        <v>46</v>
      </c>
      <c r="D25" s="145" t="s">
        <v>142</v>
      </c>
      <c r="E25" s="146" t="s">
        <v>142</v>
      </c>
      <c r="F25" s="146"/>
      <c r="G25" s="145"/>
      <c r="H25" s="145"/>
      <c r="I25" s="145"/>
      <c r="J25" s="145"/>
      <c r="K25" s="147"/>
    </row>
    <row r="28" spans="2:11" x14ac:dyDescent="0.4">
      <c r="C28" s="124" t="s">
        <v>133</v>
      </c>
    </row>
    <row r="29" spans="2:11" x14ac:dyDescent="0.4">
      <c r="C29" s="124" t="s">
        <v>49</v>
      </c>
    </row>
    <row r="30" spans="2:11" x14ac:dyDescent="0.4">
      <c r="C30" s="124" t="s">
        <v>139</v>
      </c>
    </row>
    <row r="31" spans="2:11" x14ac:dyDescent="0.4">
      <c r="C31" s="124" t="s">
        <v>136</v>
      </c>
    </row>
    <row r="32" spans="2:11" x14ac:dyDescent="0.4">
      <c r="C32" s="124" t="s">
        <v>137</v>
      </c>
    </row>
    <row r="33" spans="3:3" x14ac:dyDescent="0.4">
      <c r="C33" s="124" t="s">
        <v>138</v>
      </c>
    </row>
    <row r="34" spans="3:3" x14ac:dyDescent="0.4">
      <c r="C34" s="124" t="s">
        <v>50</v>
      </c>
    </row>
    <row r="35" spans="3:3" x14ac:dyDescent="0.4">
      <c r="C35" s="124" t="s">
        <v>51</v>
      </c>
    </row>
    <row r="37" spans="3:3" x14ac:dyDescent="0.4">
      <c r="C37" s="124" t="s">
        <v>140</v>
      </c>
    </row>
    <row r="38" spans="3:3" x14ac:dyDescent="0.4">
      <c r="C38" s="124" t="s">
        <v>90</v>
      </c>
    </row>
    <row r="39" spans="3:3" x14ac:dyDescent="0.4">
      <c r="C39" s="124" t="s">
        <v>91</v>
      </c>
    </row>
    <row r="40" spans="3:3" x14ac:dyDescent="0.4">
      <c r="C40" s="124" t="s">
        <v>92</v>
      </c>
    </row>
    <row r="41" spans="3:3" x14ac:dyDescent="0.4">
      <c r="C41" s="124" t="s">
        <v>93</v>
      </c>
    </row>
    <row r="42" spans="3:3" x14ac:dyDescent="0.4">
      <c r="C42" s="124" t="s">
        <v>94</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G1" sqref="G1"/>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180</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17" t="s">
        <v>179</v>
      </c>
      <c r="AN1" s="217"/>
      <c r="AO1" s="217"/>
      <c r="AP1" s="217"/>
      <c r="AQ1" s="217"/>
      <c r="AR1" s="217"/>
      <c r="AS1" s="217"/>
      <c r="AT1" s="217"/>
      <c r="AU1" s="217"/>
      <c r="AV1" s="217"/>
      <c r="AW1" s="217"/>
      <c r="AX1" s="217"/>
      <c r="AY1" s="217"/>
      <c r="AZ1" s="217"/>
      <c r="BA1" s="217"/>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19">
        <v>6</v>
      </c>
      <c r="V2" s="219"/>
      <c r="W2" s="40" t="s">
        <v>17</v>
      </c>
      <c r="X2" s="218">
        <f>IF(U2=0,"",YEAR(DATE(2018+U2,1,1)))</f>
        <v>2024</v>
      </c>
      <c r="Y2" s="218"/>
      <c r="Z2" s="42" t="s">
        <v>21</v>
      </c>
      <c r="AA2" s="42" t="s">
        <v>22</v>
      </c>
      <c r="AB2" s="219">
        <v>4</v>
      </c>
      <c r="AC2" s="219"/>
      <c r="AD2" s="42" t="s">
        <v>23</v>
      </c>
      <c r="AE2" s="42"/>
      <c r="AF2" s="42"/>
      <c r="AG2" s="42"/>
      <c r="AH2" s="42"/>
      <c r="AI2" s="42"/>
      <c r="AJ2" s="41"/>
      <c r="AK2" s="40" t="s">
        <v>18</v>
      </c>
      <c r="AL2" s="40" t="s">
        <v>17</v>
      </c>
      <c r="AM2" s="219"/>
      <c r="AN2" s="219"/>
      <c r="AO2" s="219"/>
      <c r="AP2" s="219"/>
      <c r="AQ2" s="219"/>
      <c r="AR2" s="219"/>
      <c r="AS2" s="219"/>
      <c r="AT2" s="219"/>
      <c r="AU2" s="219"/>
      <c r="AV2" s="219"/>
      <c r="AW2" s="219"/>
      <c r="AX2" s="219"/>
      <c r="AY2" s="219"/>
      <c r="AZ2" s="219"/>
      <c r="BA2" s="219"/>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63" t="s">
        <v>154</v>
      </c>
      <c r="BA3" s="163"/>
      <c r="BB3" s="163"/>
      <c r="BC3" s="163"/>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145</v>
      </c>
      <c r="AZ4" s="163" t="s">
        <v>146</v>
      </c>
      <c r="BA4" s="163"/>
      <c r="BB4" s="163"/>
      <c r="BC4" s="163"/>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32">
        <v>40</v>
      </c>
      <c r="AW5" s="233"/>
      <c r="AX5" s="62" t="s">
        <v>24</v>
      </c>
      <c r="AY5" s="61"/>
      <c r="AZ5" s="326">
        <v>160</v>
      </c>
      <c r="BA5" s="327"/>
      <c r="BB5" s="62" t="s">
        <v>126</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36">
        <f>DAY(EOMONTH(DATE(X2,AB2,1),0))</f>
        <v>30</v>
      </c>
      <c r="BA6" s="237"/>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46" t="s">
        <v>27</v>
      </c>
      <c r="C8" s="250" t="s">
        <v>83</v>
      </c>
      <c r="D8" s="258"/>
      <c r="E8" s="249" t="s">
        <v>84</v>
      </c>
      <c r="F8" s="258"/>
      <c r="G8" s="249" t="s">
        <v>85</v>
      </c>
      <c r="H8" s="250"/>
      <c r="I8" s="250"/>
      <c r="J8" s="250"/>
      <c r="K8" s="258"/>
      <c r="L8" s="249" t="s">
        <v>86</v>
      </c>
      <c r="M8" s="250"/>
      <c r="N8" s="250"/>
      <c r="O8" s="251"/>
      <c r="P8" s="234" t="s">
        <v>164</v>
      </c>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187" t="str">
        <f>IF(AZ3="４週","(9)1～4週目の勤務時間数合計","(9)1か月の勤務時間数合計")</f>
        <v>(9)1～4週目の勤務時間数合計</v>
      </c>
      <c r="AV8" s="188"/>
      <c r="AW8" s="187" t="s">
        <v>87</v>
      </c>
      <c r="AX8" s="188"/>
      <c r="AY8" s="230" t="s">
        <v>163</v>
      </c>
      <c r="AZ8" s="230"/>
      <c r="BA8" s="230"/>
      <c r="BB8" s="230"/>
      <c r="BC8" s="230"/>
      <c r="BD8" s="230"/>
    </row>
    <row r="9" spans="1:57" ht="20.25" customHeight="1" thickBot="1" x14ac:dyDescent="0.45">
      <c r="A9" s="72"/>
      <c r="B9" s="247"/>
      <c r="C9" s="253"/>
      <c r="D9" s="259"/>
      <c r="E9" s="252"/>
      <c r="F9" s="259"/>
      <c r="G9" s="252"/>
      <c r="H9" s="253"/>
      <c r="I9" s="253"/>
      <c r="J9" s="253"/>
      <c r="K9" s="259"/>
      <c r="L9" s="252"/>
      <c r="M9" s="253"/>
      <c r="N9" s="253"/>
      <c r="O9" s="254"/>
      <c r="P9" s="184" t="s">
        <v>11</v>
      </c>
      <c r="Q9" s="185"/>
      <c r="R9" s="185"/>
      <c r="S9" s="185"/>
      <c r="T9" s="185"/>
      <c r="U9" s="185"/>
      <c r="V9" s="186"/>
      <c r="W9" s="184" t="s">
        <v>12</v>
      </c>
      <c r="X9" s="185"/>
      <c r="Y9" s="185"/>
      <c r="Z9" s="185"/>
      <c r="AA9" s="185"/>
      <c r="AB9" s="185"/>
      <c r="AC9" s="186"/>
      <c r="AD9" s="184" t="s">
        <v>13</v>
      </c>
      <c r="AE9" s="185"/>
      <c r="AF9" s="185"/>
      <c r="AG9" s="185"/>
      <c r="AH9" s="185"/>
      <c r="AI9" s="185"/>
      <c r="AJ9" s="186"/>
      <c r="AK9" s="184" t="s">
        <v>14</v>
      </c>
      <c r="AL9" s="185"/>
      <c r="AM9" s="185"/>
      <c r="AN9" s="185"/>
      <c r="AO9" s="185"/>
      <c r="AP9" s="185"/>
      <c r="AQ9" s="186"/>
      <c r="AR9" s="184" t="s">
        <v>15</v>
      </c>
      <c r="AS9" s="185"/>
      <c r="AT9" s="186"/>
      <c r="AU9" s="189"/>
      <c r="AV9" s="190"/>
      <c r="AW9" s="189"/>
      <c r="AX9" s="190"/>
      <c r="AY9" s="230"/>
      <c r="AZ9" s="230"/>
      <c r="BA9" s="230"/>
      <c r="BB9" s="230"/>
      <c r="BC9" s="230"/>
      <c r="BD9" s="230"/>
    </row>
    <row r="10" spans="1:57" ht="20.25" customHeight="1" thickBot="1" x14ac:dyDescent="0.45">
      <c r="A10" s="72"/>
      <c r="B10" s="247"/>
      <c r="C10" s="253"/>
      <c r="D10" s="259"/>
      <c r="E10" s="252"/>
      <c r="F10" s="259"/>
      <c r="G10" s="252"/>
      <c r="H10" s="253"/>
      <c r="I10" s="253"/>
      <c r="J10" s="253"/>
      <c r="K10" s="259"/>
      <c r="L10" s="252"/>
      <c r="M10" s="253"/>
      <c r="N10" s="253"/>
      <c r="O10" s="25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89"/>
      <c r="AV10" s="190"/>
      <c r="AW10" s="189"/>
      <c r="AX10" s="190"/>
      <c r="AY10" s="230"/>
      <c r="AZ10" s="230"/>
      <c r="BA10" s="230"/>
      <c r="BB10" s="230"/>
      <c r="BC10" s="230"/>
      <c r="BD10" s="230"/>
    </row>
    <row r="11" spans="1:57" ht="20.25" hidden="1" customHeight="1" thickBot="1" x14ac:dyDescent="0.45">
      <c r="A11" s="72"/>
      <c r="B11" s="247"/>
      <c r="C11" s="253"/>
      <c r="D11" s="259"/>
      <c r="E11" s="252"/>
      <c r="F11" s="259"/>
      <c r="G11" s="252"/>
      <c r="H11" s="253"/>
      <c r="I11" s="253"/>
      <c r="J11" s="253"/>
      <c r="K11" s="259"/>
      <c r="L11" s="252"/>
      <c r="M11" s="253"/>
      <c r="N11" s="253"/>
      <c r="O11" s="254"/>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91"/>
      <c r="AV11" s="192"/>
      <c r="AW11" s="191"/>
      <c r="AX11" s="192"/>
      <c r="AY11" s="231"/>
      <c r="AZ11" s="231"/>
      <c r="BA11" s="231"/>
      <c r="BB11" s="231"/>
      <c r="BC11" s="231"/>
      <c r="BD11" s="231"/>
    </row>
    <row r="12" spans="1:57" ht="20.25" customHeight="1" thickBot="1" x14ac:dyDescent="0.45">
      <c r="A12" s="72"/>
      <c r="B12" s="248"/>
      <c r="C12" s="256"/>
      <c r="D12" s="260"/>
      <c r="E12" s="255"/>
      <c r="F12" s="260"/>
      <c r="G12" s="255"/>
      <c r="H12" s="256"/>
      <c r="I12" s="256"/>
      <c r="J12" s="256"/>
      <c r="K12" s="260"/>
      <c r="L12" s="255"/>
      <c r="M12" s="256"/>
      <c r="N12" s="256"/>
      <c r="O12" s="25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93"/>
      <c r="AV12" s="194"/>
      <c r="AW12" s="193"/>
      <c r="AX12" s="194"/>
      <c r="AY12" s="231"/>
      <c r="AZ12" s="231"/>
      <c r="BA12" s="231"/>
      <c r="BB12" s="231"/>
      <c r="BC12" s="231"/>
      <c r="BD12" s="231"/>
    </row>
    <row r="13" spans="1:57" ht="39.950000000000003" customHeight="1" x14ac:dyDescent="0.4">
      <c r="A13" s="72"/>
      <c r="B13" s="87">
        <v>1</v>
      </c>
      <c r="C13" s="269" t="s">
        <v>2</v>
      </c>
      <c r="D13" s="270"/>
      <c r="E13" s="271" t="s">
        <v>96</v>
      </c>
      <c r="F13" s="272"/>
      <c r="G13" s="273" t="s">
        <v>97</v>
      </c>
      <c r="H13" s="274"/>
      <c r="I13" s="274"/>
      <c r="J13" s="274"/>
      <c r="K13" s="275"/>
      <c r="L13" s="278" t="s">
        <v>98</v>
      </c>
      <c r="M13" s="279"/>
      <c r="N13" s="279"/>
      <c r="O13" s="280"/>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61">
        <f>IF($AZ$3="４週",SUM(P13:AQ13),IF($AZ$3="暦月",SUM(P13:AT13),""))</f>
        <v>160</v>
      </c>
      <c r="AV13" s="262"/>
      <c r="AW13" s="263">
        <f t="shared" ref="AW13:AW30" si="1">IF($AZ$3="４週",AU13/4,IF($AZ$3="暦月",AU13/($AZ$6/7),""))</f>
        <v>40</v>
      </c>
      <c r="AX13" s="264"/>
      <c r="AY13" s="305"/>
      <c r="AZ13" s="306"/>
      <c r="BA13" s="306"/>
      <c r="BB13" s="306"/>
      <c r="BC13" s="306"/>
      <c r="BD13" s="307"/>
    </row>
    <row r="14" spans="1:57" ht="39.950000000000003" customHeight="1" x14ac:dyDescent="0.4">
      <c r="A14" s="72"/>
      <c r="B14" s="88">
        <f t="shared" ref="B14:B30" si="2">B13+1</f>
        <v>2</v>
      </c>
      <c r="C14" s="276" t="s">
        <v>43</v>
      </c>
      <c r="D14" s="277"/>
      <c r="E14" s="284" t="s">
        <v>96</v>
      </c>
      <c r="F14" s="285"/>
      <c r="G14" s="286" t="s">
        <v>3</v>
      </c>
      <c r="H14" s="287"/>
      <c r="I14" s="287"/>
      <c r="J14" s="287"/>
      <c r="K14" s="288"/>
      <c r="L14" s="281" t="s">
        <v>155</v>
      </c>
      <c r="M14" s="282"/>
      <c r="N14" s="282"/>
      <c r="O14" s="283"/>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8">
        <f>IF($AZ$3="４週",SUM(P14:AQ14),IF($AZ$3="暦月",SUM(P14:AT14),""))</f>
        <v>160</v>
      </c>
      <c r="AV14" s="239"/>
      <c r="AW14" s="242">
        <f t="shared" si="1"/>
        <v>40</v>
      </c>
      <c r="AX14" s="243"/>
      <c r="AY14" s="299"/>
      <c r="AZ14" s="300"/>
      <c r="BA14" s="300"/>
      <c r="BB14" s="300"/>
      <c r="BC14" s="300"/>
      <c r="BD14" s="301"/>
    </row>
    <row r="15" spans="1:57" ht="39.950000000000003" customHeight="1" x14ac:dyDescent="0.4">
      <c r="A15" s="72"/>
      <c r="B15" s="88">
        <f t="shared" si="2"/>
        <v>3</v>
      </c>
      <c r="C15" s="276" t="s">
        <v>42</v>
      </c>
      <c r="D15" s="277"/>
      <c r="E15" s="284" t="s">
        <v>96</v>
      </c>
      <c r="F15" s="285"/>
      <c r="G15" s="286" t="s">
        <v>116</v>
      </c>
      <c r="H15" s="287"/>
      <c r="I15" s="287"/>
      <c r="J15" s="287"/>
      <c r="K15" s="288"/>
      <c r="L15" s="281" t="s">
        <v>117</v>
      </c>
      <c r="M15" s="282"/>
      <c r="N15" s="282"/>
      <c r="O15" s="283"/>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8">
        <f>IF($AZ$3="４週",SUM(P15:AQ15),IF($AZ$3="暦月",SUM(P15:AT15),""))</f>
        <v>160</v>
      </c>
      <c r="AV15" s="239"/>
      <c r="AW15" s="242">
        <f t="shared" si="1"/>
        <v>40</v>
      </c>
      <c r="AX15" s="243"/>
      <c r="AY15" s="299"/>
      <c r="AZ15" s="300"/>
      <c r="BA15" s="300"/>
      <c r="BB15" s="300"/>
      <c r="BC15" s="300"/>
      <c r="BD15" s="301"/>
    </row>
    <row r="16" spans="1:57" ht="39.950000000000003" customHeight="1" x14ac:dyDescent="0.4">
      <c r="A16" s="72"/>
      <c r="B16" s="88">
        <f t="shared" si="2"/>
        <v>4</v>
      </c>
      <c r="C16" s="276" t="s">
        <v>42</v>
      </c>
      <c r="D16" s="277"/>
      <c r="E16" s="284" t="s">
        <v>99</v>
      </c>
      <c r="F16" s="285"/>
      <c r="G16" s="286" t="s">
        <v>112</v>
      </c>
      <c r="H16" s="287"/>
      <c r="I16" s="287"/>
      <c r="J16" s="287"/>
      <c r="K16" s="288"/>
      <c r="L16" s="281" t="s">
        <v>119</v>
      </c>
      <c r="M16" s="282"/>
      <c r="N16" s="282"/>
      <c r="O16" s="283"/>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8">
        <f>IF($AZ$3="４週",SUM(P16:AQ16),IF($AZ$3="暦月",SUM(P16:AT16),""))</f>
        <v>80</v>
      </c>
      <c r="AV16" s="239"/>
      <c r="AW16" s="242">
        <f t="shared" si="1"/>
        <v>20</v>
      </c>
      <c r="AX16" s="243"/>
      <c r="AY16" s="299"/>
      <c r="AZ16" s="300"/>
      <c r="BA16" s="300"/>
      <c r="BB16" s="300"/>
      <c r="BC16" s="300"/>
      <c r="BD16" s="301"/>
    </row>
    <row r="17" spans="1:56" ht="39.950000000000003" customHeight="1" x14ac:dyDescent="0.4">
      <c r="A17" s="72"/>
      <c r="B17" s="88">
        <f t="shared" si="2"/>
        <v>5</v>
      </c>
      <c r="C17" s="276" t="s">
        <v>42</v>
      </c>
      <c r="D17" s="277"/>
      <c r="E17" s="284" t="s">
        <v>99</v>
      </c>
      <c r="F17" s="285"/>
      <c r="G17" s="286" t="s">
        <v>112</v>
      </c>
      <c r="H17" s="287"/>
      <c r="I17" s="287"/>
      <c r="J17" s="287"/>
      <c r="K17" s="288"/>
      <c r="L17" s="281" t="s">
        <v>118</v>
      </c>
      <c r="M17" s="282"/>
      <c r="N17" s="282"/>
      <c r="O17" s="283"/>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8">
        <f t="shared" ref="AU17:AU30" si="3">IF($AZ$3="４週",SUM(P17:AQ17),IF($AZ$3="暦月",SUM(P17:AT17),""))</f>
        <v>80</v>
      </c>
      <c r="AV17" s="239"/>
      <c r="AW17" s="242">
        <f t="shared" si="1"/>
        <v>20</v>
      </c>
      <c r="AX17" s="243"/>
      <c r="AY17" s="299"/>
      <c r="AZ17" s="300"/>
      <c r="BA17" s="300"/>
      <c r="BB17" s="300"/>
      <c r="BC17" s="300"/>
      <c r="BD17" s="301"/>
    </row>
    <row r="18" spans="1:56" ht="39.950000000000003" customHeight="1" x14ac:dyDescent="0.4">
      <c r="A18" s="72"/>
      <c r="B18" s="88">
        <f t="shared" si="2"/>
        <v>6</v>
      </c>
      <c r="C18" s="276" t="s">
        <v>42</v>
      </c>
      <c r="D18" s="277"/>
      <c r="E18" s="284" t="s">
        <v>99</v>
      </c>
      <c r="F18" s="285"/>
      <c r="G18" s="286" t="s">
        <v>112</v>
      </c>
      <c r="H18" s="287"/>
      <c r="I18" s="287"/>
      <c r="J18" s="287"/>
      <c r="K18" s="288"/>
      <c r="L18" s="281" t="s">
        <v>157</v>
      </c>
      <c r="M18" s="282"/>
      <c r="N18" s="282"/>
      <c r="O18" s="283"/>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8">
        <f t="shared" si="3"/>
        <v>80</v>
      </c>
      <c r="AV18" s="239"/>
      <c r="AW18" s="242">
        <f t="shared" si="1"/>
        <v>20</v>
      </c>
      <c r="AX18" s="243"/>
      <c r="AY18" s="299"/>
      <c r="AZ18" s="300"/>
      <c r="BA18" s="300"/>
      <c r="BB18" s="300"/>
      <c r="BC18" s="300"/>
      <c r="BD18" s="301"/>
    </row>
    <row r="19" spans="1:56" ht="39.950000000000003" customHeight="1" x14ac:dyDescent="0.4">
      <c r="A19" s="72"/>
      <c r="B19" s="88">
        <f t="shared" si="2"/>
        <v>7</v>
      </c>
      <c r="C19" s="276" t="s">
        <v>42</v>
      </c>
      <c r="D19" s="277"/>
      <c r="E19" s="284" t="s">
        <v>99</v>
      </c>
      <c r="F19" s="285"/>
      <c r="G19" s="286" t="s">
        <v>112</v>
      </c>
      <c r="H19" s="287"/>
      <c r="I19" s="287"/>
      <c r="J19" s="287"/>
      <c r="K19" s="288"/>
      <c r="L19" s="281" t="s">
        <v>130</v>
      </c>
      <c r="M19" s="282"/>
      <c r="N19" s="282"/>
      <c r="O19" s="283"/>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8">
        <f>IF($AZ$3="４週",SUM(P19:AQ19),IF($AZ$3="暦月",SUM(P19:AT19),""))</f>
        <v>68</v>
      </c>
      <c r="AV19" s="239"/>
      <c r="AW19" s="242">
        <f t="shared" si="1"/>
        <v>17</v>
      </c>
      <c r="AX19" s="243"/>
      <c r="AY19" s="299"/>
      <c r="AZ19" s="300"/>
      <c r="BA19" s="300"/>
      <c r="BB19" s="300"/>
      <c r="BC19" s="300"/>
      <c r="BD19" s="301"/>
    </row>
    <row r="20" spans="1:56" ht="39.950000000000003" customHeight="1" x14ac:dyDescent="0.4">
      <c r="A20" s="72"/>
      <c r="B20" s="88">
        <f t="shared" si="2"/>
        <v>8</v>
      </c>
      <c r="C20" s="276" t="s">
        <v>42</v>
      </c>
      <c r="D20" s="277"/>
      <c r="E20" s="284" t="s">
        <v>99</v>
      </c>
      <c r="F20" s="285"/>
      <c r="G20" s="286" t="s">
        <v>112</v>
      </c>
      <c r="H20" s="287"/>
      <c r="I20" s="287"/>
      <c r="J20" s="287"/>
      <c r="K20" s="288"/>
      <c r="L20" s="281" t="s">
        <v>131</v>
      </c>
      <c r="M20" s="282"/>
      <c r="N20" s="282"/>
      <c r="O20" s="283"/>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8">
        <f t="shared" si="3"/>
        <v>64</v>
      </c>
      <c r="AV20" s="239"/>
      <c r="AW20" s="242">
        <f t="shared" si="1"/>
        <v>16</v>
      </c>
      <c r="AX20" s="243"/>
      <c r="AY20" s="299"/>
      <c r="AZ20" s="300"/>
      <c r="BA20" s="300"/>
      <c r="BB20" s="300"/>
      <c r="BC20" s="300"/>
      <c r="BD20" s="301"/>
    </row>
    <row r="21" spans="1:56" ht="39.950000000000003" customHeight="1" x14ac:dyDescent="0.4">
      <c r="A21" s="72"/>
      <c r="B21" s="88">
        <f t="shared" si="2"/>
        <v>9</v>
      </c>
      <c r="C21" s="276" t="s">
        <v>42</v>
      </c>
      <c r="D21" s="277"/>
      <c r="E21" s="284" t="s">
        <v>99</v>
      </c>
      <c r="F21" s="285"/>
      <c r="G21" s="286" t="s">
        <v>112</v>
      </c>
      <c r="H21" s="287"/>
      <c r="I21" s="287"/>
      <c r="J21" s="287"/>
      <c r="K21" s="288"/>
      <c r="L21" s="281" t="s">
        <v>156</v>
      </c>
      <c r="M21" s="282"/>
      <c r="N21" s="282"/>
      <c r="O21" s="283"/>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8">
        <f t="shared" si="3"/>
        <v>60</v>
      </c>
      <c r="AV21" s="239"/>
      <c r="AW21" s="242">
        <f t="shared" si="1"/>
        <v>15</v>
      </c>
      <c r="AX21" s="243"/>
      <c r="AY21" s="299"/>
      <c r="AZ21" s="300"/>
      <c r="BA21" s="300"/>
      <c r="BB21" s="300"/>
      <c r="BC21" s="300"/>
      <c r="BD21" s="301"/>
    </row>
    <row r="22" spans="1:56" ht="39.950000000000003" customHeight="1" x14ac:dyDescent="0.4">
      <c r="A22" s="72"/>
      <c r="B22" s="88">
        <f t="shared" si="2"/>
        <v>10</v>
      </c>
      <c r="C22" s="276"/>
      <c r="D22" s="277"/>
      <c r="E22" s="284"/>
      <c r="F22" s="285"/>
      <c r="G22" s="286"/>
      <c r="H22" s="287"/>
      <c r="I22" s="287"/>
      <c r="J22" s="287"/>
      <c r="K22" s="288"/>
      <c r="L22" s="281"/>
      <c r="M22" s="282"/>
      <c r="N22" s="282"/>
      <c r="O22" s="28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8">
        <f t="shared" si="3"/>
        <v>0</v>
      </c>
      <c r="AV22" s="239"/>
      <c r="AW22" s="242">
        <f t="shared" si="1"/>
        <v>0</v>
      </c>
      <c r="AX22" s="243"/>
      <c r="AY22" s="299"/>
      <c r="AZ22" s="300"/>
      <c r="BA22" s="300"/>
      <c r="BB22" s="300"/>
      <c r="BC22" s="300"/>
      <c r="BD22" s="301"/>
    </row>
    <row r="23" spans="1:56" ht="39.950000000000003" customHeight="1" x14ac:dyDescent="0.4">
      <c r="A23" s="72"/>
      <c r="B23" s="88">
        <f t="shared" si="2"/>
        <v>11</v>
      </c>
      <c r="C23" s="276"/>
      <c r="D23" s="277"/>
      <c r="E23" s="284"/>
      <c r="F23" s="285"/>
      <c r="G23" s="286"/>
      <c r="H23" s="287"/>
      <c r="I23" s="287"/>
      <c r="J23" s="287"/>
      <c r="K23" s="288"/>
      <c r="L23" s="281"/>
      <c r="M23" s="282"/>
      <c r="N23" s="282"/>
      <c r="O23" s="28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8">
        <f t="shared" si="3"/>
        <v>0</v>
      </c>
      <c r="AV23" s="239"/>
      <c r="AW23" s="242">
        <f t="shared" si="1"/>
        <v>0</v>
      </c>
      <c r="AX23" s="243"/>
      <c r="AY23" s="299"/>
      <c r="AZ23" s="300"/>
      <c r="BA23" s="300"/>
      <c r="BB23" s="300"/>
      <c r="BC23" s="300"/>
      <c r="BD23" s="301"/>
    </row>
    <row r="24" spans="1:56" ht="39.950000000000003" customHeight="1" x14ac:dyDescent="0.4">
      <c r="A24" s="72"/>
      <c r="B24" s="88">
        <f t="shared" si="2"/>
        <v>12</v>
      </c>
      <c r="C24" s="276"/>
      <c r="D24" s="277"/>
      <c r="E24" s="284"/>
      <c r="F24" s="285"/>
      <c r="G24" s="286"/>
      <c r="H24" s="287"/>
      <c r="I24" s="287"/>
      <c r="J24" s="287"/>
      <c r="K24" s="288"/>
      <c r="L24" s="281"/>
      <c r="M24" s="282"/>
      <c r="N24" s="282"/>
      <c r="O24" s="28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8">
        <f t="shared" si="3"/>
        <v>0</v>
      </c>
      <c r="AV24" s="239"/>
      <c r="AW24" s="242">
        <f t="shared" si="1"/>
        <v>0</v>
      </c>
      <c r="AX24" s="243"/>
      <c r="AY24" s="299"/>
      <c r="AZ24" s="300"/>
      <c r="BA24" s="300"/>
      <c r="BB24" s="300"/>
      <c r="BC24" s="300"/>
      <c r="BD24" s="301"/>
    </row>
    <row r="25" spans="1:56" ht="39.950000000000003" customHeight="1" x14ac:dyDescent="0.4">
      <c r="A25" s="72"/>
      <c r="B25" s="88">
        <f t="shared" si="2"/>
        <v>13</v>
      </c>
      <c r="C25" s="276"/>
      <c r="D25" s="277"/>
      <c r="E25" s="284"/>
      <c r="F25" s="285"/>
      <c r="G25" s="286"/>
      <c r="H25" s="287"/>
      <c r="I25" s="287"/>
      <c r="J25" s="287"/>
      <c r="K25" s="288"/>
      <c r="L25" s="281"/>
      <c r="M25" s="282"/>
      <c r="N25" s="282"/>
      <c r="O25" s="28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8">
        <f t="shared" si="3"/>
        <v>0</v>
      </c>
      <c r="AV25" s="239"/>
      <c r="AW25" s="242">
        <f t="shared" si="1"/>
        <v>0</v>
      </c>
      <c r="AX25" s="243"/>
      <c r="AY25" s="299"/>
      <c r="AZ25" s="300"/>
      <c r="BA25" s="300"/>
      <c r="BB25" s="300"/>
      <c r="BC25" s="300"/>
      <c r="BD25" s="301"/>
    </row>
    <row r="26" spans="1:56" ht="39.950000000000003" customHeight="1" x14ac:dyDescent="0.4">
      <c r="A26" s="72"/>
      <c r="B26" s="88">
        <f t="shared" si="2"/>
        <v>14</v>
      </c>
      <c r="C26" s="276"/>
      <c r="D26" s="277"/>
      <c r="E26" s="284"/>
      <c r="F26" s="285"/>
      <c r="G26" s="286"/>
      <c r="H26" s="287"/>
      <c r="I26" s="287"/>
      <c r="J26" s="287"/>
      <c r="K26" s="288"/>
      <c r="L26" s="281"/>
      <c r="M26" s="282"/>
      <c r="N26" s="282"/>
      <c r="O26" s="28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8">
        <f t="shared" si="3"/>
        <v>0</v>
      </c>
      <c r="AV26" s="239"/>
      <c r="AW26" s="242">
        <f t="shared" si="1"/>
        <v>0</v>
      </c>
      <c r="AX26" s="243"/>
      <c r="AY26" s="299"/>
      <c r="AZ26" s="300"/>
      <c r="BA26" s="300"/>
      <c r="BB26" s="300"/>
      <c r="BC26" s="300"/>
      <c r="BD26" s="301"/>
    </row>
    <row r="27" spans="1:56" ht="39.950000000000003" customHeight="1" x14ac:dyDescent="0.4">
      <c r="A27" s="72"/>
      <c r="B27" s="88">
        <f t="shared" si="2"/>
        <v>15</v>
      </c>
      <c r="C27" s="276"/>
      <c r="D27" s="277"/>
      <c r="E27" s="284"/>
      <c r="F27" s="285"/>
      <c r="G27" s="286"/>
      <c r="H27" s="287"/>
      <c r="I27" s="287"/>
      <c r="J27" s="287"/>
      <c r="K27" s="288"/>
      <c r="L27" s="281"/>
      <c r="M27" s="282"/>
      <c r="N27" s="282"/>
      <c r="O27" s="28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8">
        <f t="shared" si="3"/>
        <v>0</v>
      </c>
      <c r="AV27" s="239"/>
      <c r="AW27" s="242">
        <f t="shared" si="1"/>
        <v>0</v>
      </c>
      <c r="AX27" s="243"/>
      <c r="AY27" s="299"/>
      <c r="AZ27" s="300"/>
      <c r="BA27" s="300"/>
      <c r="BB27" s="300"/>
      <c r="BC27" s="300"/>
      <c r="BD27" s="301"/>
    </row>
    <row r="28" spans="1:56" ht="39.950000000000003" customHeight="1" x14ac:dyDescent="0.4">
      <c r="A28" s="72"/>
      <c r="B28" s="88">
        <f t="shared" si="2"/>
        <v>16</v>
      </c>
      <c r="C28" s="276"/>
      <c r="D28" s="277"/>
      <c r="E28" s="284"/>
      <c r="F28" s="285"/>
      <c r="G28" s="286"/>
      <c r="H28" s="287"/>
      <c r="I28" s="287"/>
      <c r="J28" s="287"/>
      <c r="K28" s="288"/>
      <c r="L28" s="281"/>
      <c r="M28" s="282"/>
      <c r="N28" s="282"/>
      <c r="O28" s="28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8">
        <f t="shared" si="3"/>
        <v>0</v>
      </c>
      <c r="AV28" s="239"/>
      <c r="AW28" s="242">
        <f t="shared" si="1"/>
        <v>0</v>
      </c>
      <c r="AX28" s="243"/>
      <c r="AY28" s="299"/>
      <c r="AZ28" s="300"/>
      <c r="BA28" s="300"/>
      <c r="BB28" s="300"/>
      <c r="BC28" s="300"/>
      <c r="BD28" s="301"/>
    </row>
    <row r="29" spans="1:56" ht="39.950000000000003" customHeight="1" x14ac:dyDescent="0.4">
      <c r="A29" s="72"/>
      <c r="B29" s="88">
        <f t="shared" si="2"/>
        <v>17</v>
      </c>
      <c r="C29" s="276"/>
      <c r="D29" s="277"/>
      <c r="E29" s="284"/>
      <c r="F29" s="285"/>
      <c r="G29" s="286"/>
      <c r="H29" s="287"/>
      <c r="I29" s="287"/>
      <c r="J29" s="287"/>
      <c r="K29" s="288"/>
      <c r="L29" s="281"/>
      <c r="M29" s="282"/>
      <c r="N29" s="282"/>
      <c r="O29" s="28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8">
        <f t="shared" si="3"/>
        <v>0</v>
      </c>
      <c r="AV29" s="239"/>
      <c r="AW29" s="242">
        <f t="shared" si="1"/>
        <v>0</v>
      </c>
      <c r="AX29" s="243"/>
      <c r="AY29" s="299"/>
      <c r="AZ29" s="300"/>
      <c r="BA29" s="300"/>
      <c r="BB29" s="300"/>
      <c r="BC29" s="300"/>
      <c r="BD29" s="301"/>
    </row>
    <row r="30" spans="1:56" ht="39.950000000000003" customHeight="1" thickBot="1" x14ac:dyDescent="0.45">
      <c r="A30" s="72"/>
      <c r="B30" s="89">
        <f t="shared" si="2"/>
        <v>18</v>
      </c>
      <c r="C30" s="289"/>
      <c r="D30" s="290"/>
      <c r="E30" s="291"/>
      <c r="F30" s="292"/>
      <c r="G30" s="293"/>
      <c r="H30" s="294"/>
      <c r="I30" s="294"/>
      <c r="J30" s="294"/>
      <c r="K30" s="295"/>
      <c r="L30" s="296"/>
      <c r="M30" s="297"/>
      <c r="N30" s="297"/>
      <c r="O30" s="298"/>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65">
        <f t="shared" si="3"/>
        <v>0</v>
      </c>
      <c r="AV30" s="266"/>
      <c r="AW30" s="267">
        <f t="shared" si="1"/>
        <v>0</v>
      </c>
      <c r="AX30" s="268"/>
      <c r="AY30" s="302"/>
      <c r="AZ30" s="303"/>
      <c r="BA30" s="303"/>
      <c r="BB30" s="303"/>
      <c r="BC30" s="303"/>
      <c r="BD30" s="304"/>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170</v>
      </c>
      <c r="D32" s="77"/>
      <c r="E32" s="78"/>
      <c r="F32" s="74"/>
      <c r="G32" s="74"/>
      <c r="H32" s="74"/>
      <c r="I32" s="74"/>
      <c r="J32" s="74"/>
      <c r="K32" s="74"/>
      <c r="L32" s="74"/>
      <c r="M32" s="74"/>
      <c r="N32" s="74"/>
      <c r="O32" s="74"/>
      <c r="P32" s="74"/>
      <c r="Q32" s="100" t="s">
        <v>152</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325" t="s">
        <v>30</v>
      </c>
      <c r="M33" s="325"/>
      <c r="N33" s="74"/>
      <c r="O33" s="74"/>
      <c r="P33" s="74"/>
      <c r="Q33" s="100"/>
      <c r="R33" s="244" t="s">
        <v>52</v>
      </c>
      <c r="S33" s="244"/>
      <c r="T33" s="244" t="s">
        <v>53</v>
      </c>
      <c r="U33" s="244"/>
      <c r="V33" s="244"/>
      <c r="W33" s="244"/>
      <c r="X33" s="100"/>
      <c r="Y33" s="222" t="s">
        <v>56</v>
      </c>
      <c r="Z33" s="222"/>
      <c r="AA33" s="222"/>
      <c r="AB33" s="222"/>
      <c r="AC33" s="68"/>
      <c r="AD33" s="68"/>
      <c r="AE33" s="98" t="s">
        <v>65</v>
      </c>
      <c r="AF33" s="98"/>
      <c r="AG33" s="100"/>
      <c r="AH33" s="100"/>
      <c r="AI33" s="174" t="s">
        <v>8</v>
      </c>
      <c r="AJ33" s="176"/>
      <c r="AK33" s="174" t="s">
        <v>9</v>
      </c>
      <c r="AL33" s="175"/>
      <c r="AM33" s="175"/>
      <c r="AN33" s="176"/>
      <c r="AO33" s="107"/>
      <c r="AP33" s="107"/>
      <c r="AQ33" s="107"/>
      <c r="AR33" s="107"/>
      <c r="AS33" s="208"/>
      <c r="AT33" s="208"/>
      <c r="AU33" s="107"/>
      <c r="AV33" s="107"/>
      <c r="AW33" s="107"/>
      <c r="AX33" s="72"/>
      <c r="AY33" s="72"/>
      <c r="AZ33" s="72"/>
      <c r="BA33" s="72"/>
      <c r="BB33" s="72"/>
      <c r="BC33" s="72"/>
      <c r="BD33" s="72"/>
    </row>
    <row r="34" spans="1:56" ht="20.25" customHeight="1" x14ac:dyDescent="0.4">
      <c r="A34" s="72"/>
      <c r="B34" s="72"/>
      <c r="C34" s="312"/>
      <c r="D34" s="312"/>
      <c r="E34" s="312"/>
      <c r="F34" s="313">
        <f>IF(AB2=1,10,IF(AB2=2,11,IF(AB2=3,12,AB2-3)))</f>
        <v>1</v>
      </c>
      <c r="G34" s="313"/>
      <c r="H34" s="313">
        <f>IF(AB2=1,11,IF(AB2=2,12,AB2-2))</f>
        <v>2</v>
      </c>
      <c r="I34" s="313"/>
      <c r="J34" s="313">
        <f>IF(AB2=1,12,AB2-1)</f>
        <v>3</v>
      </c>
      <c r="K34" s="313"/>
      <c r="L34" s="314" t="s">
        <v>29</v>
      </c>
      <c r="M34" s="314"/>
      <c r="N34" s="74"/>
      <c r="O34" s="74"/>
      <c r="P34" s="74"/>
      <c r="Q34" s="100"/>
      <c r="R34" s="173"/>
      <c r="S34" s="173"/>
      <c r="T34" s="173" t="s">
        <v>54</v>
      </c>
      <c r="U34" s="173"/>
      <c r="V34" s="173" t="s">
        <v>55</v>
      </c>
      <c r="W34" s="173"/>
      <c r="X34" s="100"/>
      <c r="Y34" s="173" t="s">
        <v>54</v>
      </c>
      <c r="Z34" s="173"/>
      <c r="AA34" s="173" t="s">
        <v>55</v>
      </c>
      <c r="AB34" s="173"/>
      <c r="AC34" s="68"/>
      <c r="AD34" s="68"/>
      <c r="AE34" s="98" t="s">
        <v>61</v>
      </c>
      <c r="AF34" s="98"/>
      <c r="AG34" s="100"/>
      <c r="AH34" s="100"/>
      <c r="AI34" s="174" t="s">
        <v>4</v>
      </c>
      <c r="AJ34" s="176"/>
      <c r="AK34" s="174" t="s">
        <v>69</v>
      </c>
      <c r="AL34" s="175"/>
      <c r="AM34" s="175"/>
      <c r="AN34" s="176"/>
      <c r="AO34" s="109"/>
      <c r="AP34" s="109"/>
      <c r="AQ34" s="107"/>
      <c r="AR34" s="110"/>
      <c r="AS34" s="223"/>
      <c r="AT34" s="223"/>
      <c r="AU34" s="107"/>
      <c r="AV34" s="107"/>
      <c r="AW34" s="107"/>
      <c r="AX34" s="72"/>
      <c r="AY34" s="72"/>
      <c r="AZ34" s="72"/>
      <c r="BA34" s="72"/>
      <c r="BB34" s="72"/>
      <c r="BC34" s="72"/>
      <c r="BD34" s="72"/>
    </row>
    <row r="35" spans="1:56" ht="20.25" customHeight="1" x14ac:dyDescent="0.4">
      <c r="A35" s="72"/>
      <c r="B35" s="72"/>
      <c r="C35" s="312" t="s">
        <v>121</v>
      </c>
      <c r="D35" s="312"/>
      <c r="E35" s="312"/>
      <c r="F35" s="216">
        <v>30</v>
      </c>
      <c r="G35" s="216"/>
      <c r="H35" s="216">
        <v>31</v>
      </c>
      <c r="I35" s="216"/>
      <c r="J35" s="216">
        <v>31</v>
      </c>
      <c r="K35" s="216"/>
      <c r="L35" s="210">
        <f>SUM(F35:K35)</f>
        <v>92</v>
      </c>
      <c r="M35" s="210"/>
      <c r="N35" s="74"/>
      <c r="O35" s="74"/>
      <c r="P35" s="74"/>
      <c r="Q35" s="100"/>
      <c r="R35" s="174" t="s">
        <v>4</v>
      </c>
      <c r="S35" s="176"/>
      <c r="T35" s="308">
        <f>SUMIFS($AU$13:$AV$30,$C$13:$D$30,"訪問介護員",$E$13:$F$30,"A")+SUMIFS($AU$13:$AV$30,$C$13:$D$30,"サービス提供責任者",$E$13:$F$30,"A")</f>
        <v>320</v>
      </c>
      <c r="U35" s="309"/>
      <c r="V35" s="315">
        <f>SUMIFS($AW$13:$AX$30,$C$13:$D$30,"訪問介護員",$E$13:$F$30,"A")+SUMIFS($AW$13:$AX$30,$C$13:$D$30,"サービス提供責任者",$E$13:$F$30,"A")</f>
        <v>80</v>
      </c>
      <c r="W35" s="316"/>
      <c r="X35" s="119"/>
      <c r="Y35" s="310">
        <v>0</v>
      </c>
      <c r="Z35" s="311"/>
      <c r="AA35" s="310">
        <v>0</v>
      </c>
      <c r="AB35" s="311"/>
      <c r="AC35" s="118"/>
      <c r="AD35" s="118"/>
      <c r="AE35" s="310">
        <v>2</v>
      </c>
      <c r="AF35" s="311"/>
      <c r="AG35" s="100"/>
      <c r="AH35" s="100"/>
      <c r="AI35" s="174" t="s">
        <v>5</v>
      </c>
      <c r="AJ35" s="176"/>
      <c r="AK35" s="174" t="s">
        <v>70</v>
      </c>
      <c r="AL35" s="175"/>
      <c r="AM35" s="175"/>
      <c r="AN35" s="176"/>
      <c r="AO35" s="110"/>
      <c r="AP35" s="107"/>
      <c r="AQ35" s="240"/>
      <c r="AR35" s="240"/>
      <c r="AS35" s="240"/>
      <c r="AT35" s="240"/>
      <c r="AU35" s="107"/>
      <c r="AV35" s="107"/>
      <c r="AW35" s="107"/>
      <c r="AX35" s="72"/>
      <c r="AY35" s="72"/>
      <c r="AZ35" s="72"/>
      <c r="BA35" s="72"/>
      <c r="BB35" s="72"/>
      <c r="BC35" s="72"/>
      <c r="BD35" s="72"/>
    </row>
    <row r="36" spans="1:56" ht="20.25" customHeight="1" x14ac:dyDescent="0.4">
      <c r="A36" s="72"/>
      <c r="B36" s="72"/>
      <c r="C36" s="312" t="s">
        <v>122</v>
      </c>
      <c r="D36" s="312"/>
      <c r="E36" s="312"/>
      <c r="F36" s="216">
        <v>15</v>
      </c>
      <c r="G36" s="216"/>
      <c r="H36" s="216">
        <v>16</v>
      </c>
      <c r="I36" s="216"/>
      <c r="J36" s="216">
        <v>15</v>
      </c>
      <c r="K36" s="216"/>
      <c r="L36" s="210">
        <f>SUM(F36:K36)</f>
        <v>46</v>
      </c>
      <c r="M36" s="210"/>
      <c r="N36" s="74"/>
      <c r="O36" s="74"/>
      <c r="P36" s="74"/>
      <c r="Q36" s="100"/>
      <c r="R36" s="174" t="s">
        <v>5</v>
      </c>
      <c r="S36" s="176"/>
      <c r="T36" s="308">
        <f>SUMIFS($AU$13:$AV$30,$C$13:$D$30,"訪問介護員",$E$13:$F$30,"B")+SUMIFS($AU$13:$AV$30,$C$13:$D$30,"サービス提供責任者",$E$13:$F$30,"B")</f>
        <v>0</v>
      </c>
      <c r="U36" s="309"/>
      <c r="V36" s="315">
        <f>SUMIFS($AW$13:$AX$30,$C$13:$D$30,"訪問介護員",$E$13:$F$30,"B")+SUMIFS($AW$13:$AX$30,$C$13:$D$30,"サービス提供責任者",$E$13:$F$30,"B")</f>
        <v>0</v>
      </c>
      <c r="W36" s="316"/>
      <c r="X36" s="119"/>
      <c r="Y36" s="310">
        <v>0</v>
      </c>
      <c r="Z36" s="311"/>
      <c r="AA36" s="310">
        <v>0</v>
      </c>
      <c r="AB36" s="311"/>
      <c r="AC36" s="118"/>
      <c r="AD36" s="118"/>
      <c r="AE36" s="310">
        <v>0</v>
      </c>
      <c r="AF36" s="311"/>
      <c r="AG36" s="100"/>
      <c r="AH36" s="100"/>
      <c r="AI36" s="174" t="s">
        <v>6</v>
      </c>
      <c r="AJ36" s="176"/>
      <c r="AK36" s="174" t="s">
        <v>71</v>
      </c>
      <c r="AL36" s="175"/>
      <c r="AM36" s="175"/>
      <c r="AN36" s="176"/>
      <c r="AO36" s="110"/>
      <c r="AP36" s="107"/>
      <c r="AQ36" s="178"/>
      <c r="AR36" s="178"/>
      <c r="AS36" s="178"/>
      <c r="AT36" s="178"/>
      <c r="AU36" s="107"/>
      <c r="AV36" s="107"/>
      <c r="AW36" s="107"/>
      <c r="AX36" s="72"/>
      <c r="AY36" s="72"/>
      <c r="AZ36" s="72"/>
      <c r="BA36" s="72"/>
      <c r="BB36" s="72"/>
      <c r="BC36" s="72"/>
      <c r="BD36" s="72"/>
    </row>
    <row r="37" spans="1:56" ht="20.25" customHeight="1" x14ac:dyDescent="0.4">
      <c r="A37" s="72"/>
      <c r="B37" s="72"/>
      <c r="C37" s="312" t="s">
        <v>28</v>
      </c>
      <c r="D37" s="312"/>
      <c r="E37" s="312"/>
      <c r="F37" s="216">
        <v>0.3</v>
      </c>
      <c r="G37" s="216"/>
      <c r="H37" s="216">
        <v>0.4</v>
      </c>
      <c r="I37" s="216"/>
      <c r="J37" s="216">
        <v>0.3</v>
      </c>
      <c r="K37" s="216"/>
      <c r="L37" s="210">
        <f>SUM(F37:K37)</f>
        <v>1</v>
      </c>
      <c r="M37" s="210"/>
      <c r="N37" s="74"/>
      <c r="O37" s="80"/>
      <c r="P37" s="74"/>
      <c r="Q37" s="100"/>
      <c r="R37" s="174" t="s">
        <v>6</v>
      </c>
      <c r="S37" s="176"/>
      <c r="T37" s="308">
        <f>SUMIFS($AU$13:$AV$30,$C$13:$D$30,"訪問介護員",$E$13:$F$30,"C")+SUMIFS($AU$13:$AV$30,$C$13:$D$30,"サービス提供責任者",$E$13:$F$30,"C")</f>
        <v>432</v>
      </c>
      <c r="U37" s="309"/>
      <c r="V37" s="315">
        <f>SUMIFS($AW$13:$AX$30,$C$13:$D$30,"訪問介護員",$E$13:$F$30,"C")+SUMIFS($AW$13:$AX$30,$C$13:$D$30,"サービス提供責任者",$E$13:$F$30,"C")</f>
        <v>108</v>
      </c>
      <c r="W37" s="316"/>
      <c r="X37" s="119"/>
      <c r="Y37" s="310">
        <v>432</v>
      </c>
      <c r="Z37" s="311"/>
      <c r="AA37" s="317">
        <v>108</v>
      </c>
      <c r="AB37" s="318"/>
      <c r="AC37" s="118"/>
      <c r="AD37" s="118"/>
      <c r="AE37" s="308" t="s">
        <v>38</v>
      </c>
      <c r="AF37" s="309"/>
      <c r="AG37" s="100"/>
      <c r="AH37" s="100"/>
      <c r="AI37" s="174" t="s">
        <v>7</v>
      </c>
      <c r="AJ37" s="176"/>
      <c r="AK37" s="174" t="s">
        <v>100</v>
      </c>
      <c r="AL37" s="175"/>
      <c r="AM37" s="175"/>
      <c r="AN37" s="176"/>
      <c r="AO37" s="111"/>
      <c r="AP37" s="107"/>
      <c r="AQ37" s="181"/>
      <c r="AR37" s="181"/>
      <c r="AS37" s="183"/>
      <c r="AT37" s="183"/>
      <c r="AU37" s="107"/>
      <c r="AV37" s="107"/>
      <c r="AW37" s="107"/>
      <c r="AX37" s="72"/>
      <c r="AY37" s="72"/>
      <c r="AZ37" s="72"/>
      <c r="BA37" s="72"/>
      <c r="BB37" s="72"/>
      <c r="BC37" s="72"/>
      <c r="BD37" s="72"/>
    </row>
    <row r="38" spans="1:56" ht="20.25" customHeight="1" x14ac:dyDescent="0.4">
      <c r="A38" s="72"/>
      <c r="B38" s="72"/>
      <c r="C38" s="312" t="s">
        <v>29</v>
      </c>
      <c r="D38" s="312"/>
      <c r="E38" s="312"/>
      <c r="F38" s="210">
        <f>SUM(F35:G37)</f>
        <v>45.3</v>
      </c>
      <c r="G38" s="210"/>
      <c r="H38" s="210">
        <f>SUM(H35:I37)</f>
        <v>47.4</v>
      </c>
      <c r="I38" s="210"/>
      <c r="J38" s="210">
        <f>SUM(J35:K37)</f>
        <v>46.3</v>
      </c>
      <c r="K38" s="210"/>
      <c r="L38" s="210">
        <f>SUM(L35:M37)</f>
        <v>139</v>
      </c>
      <c r="M38" s="210"/>
      <c r="N38" s="323"/>
      <c r="O38" s="324"/>
      <c r="P38" s="74"/>
      <c r="Q38" s="100"/>
      <c r="R38" s="174" t="s">
        <v>7</v>
      </c>
      <c r="S38" s="176"/>
      <c r="T38" s="308">
        <f>SUMIFS($AU$13:$AV$30,$C$13:$D$30,"訪問介護員",$E$13:$F$30,"D")+SUMIFS($AU$13:$AV$30,$C$13:$D$30,"サービス提供責任者",$E$13:$F$30,"D")</f>
        <v>0</v>
      </c>
      <c r="U38" s="309"/>
      <c r="V38" s="315">
        <f>SUMIFS($AW$13:$AX$30,$C$13:$D$30,"訪問介護員",$E$13:$F$30,"D")+SUMIFS($AW$13:$AX$30,$C$13:$D$30,"サービス提供責任者",$E$13:$F$30,"D")</f>
        <v>0</v>
      </c>
      <c r="W38" s="316"/>
      <c r="X38" s="119"/>
      <c r="Y38" s="310">
        <v>0</v>
      </c>
      <c r="Z38" s="311"/>
      <c r="AA38" s="317">
        <v>0</v>
      </c>
      <c r="AB38" s="318"/>
      <c r="AC38" s="118"/>
      <c r="AD38" s="118"/>
      <c r="AE38" s="308" t="s">
        <v>38</v>
      </c>
      <c r="AF38" s="309"/>
      <c r="AG38" s="100"/>
      <c r="AH38" s="100"/>
      <c r="AI38" s="100"/>
      <c r="AJ38" s="178"/>
      <c r="AK38" s="178"/>
      <c r="AL38" s="181"/>
      <c r="AM38" s="181"/>
      <c r="AN38" s="183"/>
      <c r="AO38" s="183"/>
      <c r="AP38" s="107"/>
      <c r="AQ38" s="181"/>
      <c r="AR38" s="181"/>
      <c r="AS38" s="183"/>
      <c r="AT38" s="183"/>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74" t="s">
        <v>29</v>
      </c>
      <c r="S39" s="176"/>
      <c r="T39" s="308">
        <f>SUM(T35:U38)</f>
        <v>752</v>
      </c>
      <c r="U39" s="309"/>
      <c r="V39" s="315">
        <f>SUM(V35:W38)</f>
        <v>188</v>
      </c>
      <c r="W39" s="316"/>
      <c r="X39" s="119"/>
      <c r="Y39" s="308">
        <f>SUM(Y35:Z38)</f>
        <v>432</v>
      </c>
      <c r="Z39" s="309"/>
      <c r="AA39" s="308">
        <f>SUM(AA35:AB38)</f>
        <v>108</v>
      </c>
      <c r="AB39" s="309"/>
      <c r="AC39" s="118"/>
      <c r="AD39" s="118"/>
      <c r="AE39" s="308">
        <f>SUM(AE35:AF36)</f>
        <v>2</v>
      </c>
      <c r="AF39" s="309"/>
      <c r="AG39" s="100"/>
      <c r="AH39" s="100"/>
      <c r="AI39" s="100"/>
      <c r="AJ39" s="178"/>
      <c r="AK39" s="178"/>
      <c r="AL39" s="181"/>
      <c r="AM39" s="181"/>
      <c r="AN39" s="182"/>
      <c r="AO39" s="182"/>
      <c r="AP39" s="107"/>
      <c r="AQ39" s="181"/>
      <c r="AR39" s="181"/>
      <c r="AS39" s="183"/>
      <c r="AT39" s="183"/>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22">
        <f>L38/3</f>
        <v>46.333333333333336</v>
      </c>
      <c r="M40" s="322"/>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63</v>
      </c>
      <c r="S41" s="100"/>
      <c r="T41" s="100"/>
      <c r="U41" s="100"/>
      <c r="V41" s="100"/>
      <c r="W41" s="100"/>
      <c r="X41" s="112" t="s">
        <v>134</v>
      </c>
      <c r="Y41" s="206" t="s">
        <v>135</v>
      </c>
      <c r="Z41" s="207"/>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132</v>
      </c>
      <c r="M42" s="102"/>
      <c r="N42" s="102"/>
      <c r="O42" s="103"/>
      <c r="P42" s="74"/>
      <c r="Q42" s="100"/>
      <c r="R42" s="100" t="s">
        <v>57</v>
      </c>
      <c r="S42" s="100"/>
      <c r="T42" s="100"/>
      <c r="U42" s="100"/>
      <c r="V42" s="100"/>
      <c r="W42" s="100" t="s">
        <v>58</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66</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73" t="s">
        <v>59</v>
      </c>
      <c r="AC43" s="173"/>
      <c r="AD43" s="173"/>
      <c r="AE43" s="173"/>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02">
        <f>L40</f>
        <v>46.333333333333336</v>
      </c>
      <c r="D44" s="203"/>
      <c r="E44" s="106" t="s">
        <v>32</v>
      </c>
      <c r="F44" s="204">
        <v>40</v>
      </c>
      <c r="G44" s="205"/>
      <c r="H44" s="106" t="s">
        <v>33</v>
      </c>
      <c r="I44" s="202">
        <f>C44/F44</f>
        <v>1.1583333333333334</v>
      </c>
      <c r="J44" s="203"/>
      <c r="K44" s="106" t="s">
        <v>34</v>
      </c>
      <c r="L44" s="197">
        <f>IF(C44&lt;40,1,ROUNDUP(I44,1))</f>
        <v>1.2000000000000002</v>
      </c>
      <c r="M44" s="198"/>
      <c r="N44" s="199"/>
      <c r="O44" s="100"/>
      <c r="P44" s="74"/>
      <c r="Q44" s="100"/>
      <c r="R44" s="164">
        <f>IF($Y$41="週",AA39,Y39)</f>
        <v>108</v>
      </c>
      <c r="S44" s="165"/>
      <c r="T44" s="165"/>
      <c r="U44" s="166"/>
      <c r="V44" s="106" t="s">
        <v>32</v>
      </c>
      <c r="W44" s="174">
        <f>IF($Y$41="週",$AV$5,$AZ$5)</f>
        <v>40</v>
      </c>
      <c r="X44" s="175"/>
      <c r="Y44" s="175"/>
      <c r="Z44" s="176"/>
      <c r="AA44" s="106" t="s">
        <v>33</v>
      </c>
      <c r="AB44" s="167">
        <f>ROUNDDOWN(R44/W44,1)</f>
        <v>2.7</v>
      </c>
      <c r="AC44" s="168"/>
      <c r="AD44" s="168"/>
      <c r="AE44" s="169"/>
      <c r="AF44" s="100"/>
      <c r="AG44" s="100"/>
      <c r="AH44" s="100"/>
      <c r="AI44" s="100"/>
      <c r="AJ44" s="177"/>
      <c r="AK44" s="177"/>
      <c r="AL44" s="177"/>
      <c r="AM44" s="177"/>
      <c r="AN44" s="110"/>
      <c r="AO44" s="178"/>
      <c r="AP44" s="178"/>
      <c r="AQ44" s="178"/>
      <c r="AR44" s="178"/>
      <c r="AS44" s="110"/>
      <c r="AT44" s="208"/>
      <c r="AU44" s="208"/>
      <c r="AV44" s="208"/>
      <c r="AW44" s="208"/>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103</v>
      </c>
      <c r="M45" s="100"/>
      <c r="N45" s="100"/>
      <c r="O45" s="100"/>
      <c r="P45" s="74"/>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143</v>
      </c>
      <c r="D46" s="100"/>
      <c r="E46" s="100"/>
      <c r="F46" s="100"/>
      <c r="G46" s="100"/>
      <c r="H46" s="100"/>
      <c r="I46" s="100"/>
      <c r="J46" s="100"/>
      <c r="K46" s="100"/>
      <c r="L46" s="100"/>
      <c r="M46" s="100"/>
      <c r="N46" s="100"/>
      <c r="O46" s="100"/>
      <c r="P46" s="74"/>
      <c r="Q46" s="100"/>
      <c r="R46" s="100" t="s">
        <v>62</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144</v>
      </c>
      <c r="E47" s="100"/>
      <c r="F47" s="100"/>
      <c r="G47" s="100"/>
      <c r="H47" s="100"/>
      <c r="I47" s="100"/>
      <c r="J47" s="100"/>
      <c r="K47" s="100"/>
      <c r="L47" s="100"/>
      <c r="M47" s="100"/>
      <c r="N47" s="100"/>
      <c r="O47" s="100"/>
      <c r="P47" s="74"/>
      <c r="Q47" s="100"/>
      <c r="R47" s="100" t="s">
        <v>65</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60</v>
      </c>
      <c r="S48" s="68"/>
      <c r="T48" s="68"/>
      <c r="U48" s="68"/>
      <c r="V48" s="68"/>
      <c r="W48" s="100" t="s">
        <v>64</v>
      </c>
      <c r="X48" s="68"/>
      <c r="Y48" s="68"/>
      <c r="Z48" s="68"/>
      <c r="AA48" s="68"/>
      <c r="AB48" s="173" t="s">
        <v>29</v>
      </c>
      <c r="AC48" s="173"/>
      <c r="AD48" s="173"/>
      <c r="AE48" s="173"/>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74">
        <f>AE39</f>
        <v>2</v>
      </c>
      <c r="S49" s="175"/>
      <c r="T49" s="175"/>
      <c r="U49" s="176"/>
      <c r="V49" s="106" t="s">
        <v>120</v>
      </c>
      <c r="W49" s="167">
        <f>AB44</f>
        <v>2.7</v>
      </c>
      <c r="X49" s="168"/>
      <c r="Y49" s="168"/>
      <c r="Z49" s="169"/>
      <c r="AA49" s="106" t="s">
        <v>33</v>
      </c>
      <c r="AB49" s="170">
        <f>ROUNDDOWN(R49+W49,1)</f>
        <v>4.7</v>
      </c>
      <c r="AC49" s="171"/>
      <c r="AD49" s="171"/>
      <c r="AE49" s="172"/>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訪問介護（１枚版）</vt:lpstr>
      <vt:lpstr>訪問介護（100名）</vt:lpstr>
      <vt:lpstr>記入方法</vt:lpstr>
      <vt:lpstr>プルダウン・リスト</vt:lpstr>
      <vt:lpstr>【記載例】訪問介護</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2024-03-19T08:36:42Z</cp:lastPrinted>
  <dcterms:created xsi:type="dcterms:W3CDTF">2020-01-14T23:44:41Z</dcterms:created>
  <dcterms:modified xsi:type="dcterms:W3CDTF">2024-03-19T08:36:49Z</dcterms:modified>
</cp:coreProperties>
</file>