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ilesv01\経理課\水道経理課　財務経営班\経理課 財務班\●財政班共通\☆照会・回答\250123_公営企業に係る経営比較分析表（令和５年度決算）の分析等について\"/>
    </mc:Choice>
  </mc:AlternateContent>
  <xr:revisionPtr revIDLastSave="0" documentId="13_ncr:1_{5EE09C09-4556-496D-BAAF-E691B6D344D2}" xr6:coauthVersionLast="36" xr6:coauthVersionMax="36" xr10:uidLastSave="{00000000-0000-0000-0000-000000000000}"/>
  <workbookProtection workbookAlgorithmName="SHA-512" workbookHashValue="HlbDBApUxZjBB+SGGf74YKbAGvOpq35Nh+TYqx8j9MSmzU72tUTBeQooh8m7/Jj2Isjc6W3bfsf3EBhZ0zaLuw==" workbookSaltValue="+sovLWObhhGOU084Tbo6C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10" i="4"/>
  <c r="AL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<sst xmlns="http://schemas.openxmlformats.org/spreadsheetml/2006/main" count="231" uniqueCount="115">
  <si>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</si>
  <si>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</si>
  <si>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</si>
  <si>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</si>
  <si>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</si>
  <si>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</si>
  <si>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</si>
  <si>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</si>
  <si>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</si>
  <si>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</si>
  <si>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</si>
  <si>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</si>
  <si>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</si>
  <si>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</si>
  <si>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</si>
  <si>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</si>
  <si>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</si>
  <si>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</si>
  <si>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</si>
  <si>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</si>
  <si>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</si>
  <si>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</si>
  <si>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</si>
  <si>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</si>
  <si>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</si>
  <si>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</si>
  <si>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</si>
  <si>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</si>
  <si>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</si>
  <si>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</si>
  <si>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</si>
  <si>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</si>
  <si>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</si>
  <si>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</si>
  <si>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</si>
  <si>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</si>
  <si>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</si>
  <si>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</si>
  <si>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</si>
  <si>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</si>
  <si>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</si>
  <si>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</si>
  <si>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</si>
  <si>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</si>
  <si>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</si>
  <si>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</si>
  <si>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</si>
  <si>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</si>
  <si>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</si>
  <si>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</si>
  <si>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</si>
  <si>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</si>
  <si>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</si>
  <si>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</si>
  <si>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</si>
  <si>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</si>
  <si>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</si>
  <si>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</si>
  <si>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</si>
  <si>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</si>
  <si>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</si>
  <si>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</si>
  <si>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</si>
  <si>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</si>
  <si>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</si>
  <si>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</si>
  <si>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</si>
  <si>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</si>
  <si>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</si>
  <si>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</si>
  <si>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</si>
  <si>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</si>
  <si>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</si>
  <si>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</si>
  <si>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</si>
  <si>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</si>
  <si>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</si>
  <si>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</si>
  <si>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</si>
  <si>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</si>
  <si>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</si>
  <si>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</si>
  <si>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</si>
  <si>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</si>
  <si>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</si>
  <si>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</si>
  <si>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</si>
  <si>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</si>
  <si>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</si>
  <si>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</si>
  <si>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</si>
  <si>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</si>
  <si>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</si>
  <si>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</si>
  <si>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</si>
  <si>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</si>
  <si>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</si>
  <si>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</si>
  <si>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</si>
  <si>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</si>
  <si>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</si>
  <si>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</si>
  <si>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</si>
  <si>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</si>
  <si>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</si>
  <si>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</si>
  <si>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</si>
  <si>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</si>
  <si>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</si>
  <si>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</si>
  <si>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</si>
  <si>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</si>
  <si>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①経常収支は黒字となっている。
　②累積欠損金比率は0.00%となっている。
　③流動比率は、地方公営企業法適用前からの資金不足に伴う企業債償還額及び一時借入金が大きいため低い値となっている。
　④企業債残高対事業規模比率は、他団体と比較すると低くなっている。これは企業債残高の規模が大きいものの、一般会計負担額の割合が大きく、収益から負担すべき償還額の割合が小さいことを示している。
　⑤経費回収率は概ね100%となっている。
　⑥汚水処理原価は他団体と比較すると高い値となっている。これは、本市公共下水道事業が普及途上であり、施設や管渠の流下能力に対して有収水量が少ないためである。
　⑦施設利用率についても、⑥と同様の理由により低い値となっている。整備途上である北部処理区の管渠布設や、中央・和歌川終末処理場の施設統合による施設規模適正化等の検討が必要である。
　⑧水洗化率は他都市と比べて低い値となっており、下水道接続に関する理解を得られるように啓発を続ける必要がある。</t>
    <rPh sb="124" eb="125">
      <t>ヒク</t>
    </rPh>
    <rPh sb="226" eb="227">
      <t>タ</t>
    </rPh>
    <rPh sb="227" eb="229">
      <t>ダンタイ</t>
    </rPh>
    <rPh sb="230" eb="232">
      <t>ヒカク</t>
    </rPh>
    <rPh sb="251" eb="253">
      <t>コウキョウ</t>
    </rPh>
    <phoneticPr fontId="4"/>
  </si>
  <si>
    <t>　①有形固定資産減価償却率は、地方公営企業法適用を行った平成30年度からの減価償却率となっているため、非常に小さい値となってはいるが、増加率は他団体と比較しても大きくなっている。
　②管渠老朽化率は上昇傾向となっている。本市の普及率が依然として低く、未普及対策や浸水対策を中心とした事業を進めているため、管渠の老朽化対策は他団体と比較して進んでいない。
　③管渠改善率についても、②管渠老朽化率と同様の理由により、他団体と比較しても進んでいない状況である。</t>
    <rPh sb="67" eb="69">
      <t>ゾウカ</t>
    </rPh>
    <rPh sb="69" eb="70">
      <t>リツ</t>
    </rPh>
    <rPh sb="71" eb="72">
      <t>タ</t>
    </rPh>
    <rPh sb="72" eb="74">
      <t>ダンタイ</t>
    </rPh>
    <rPh sb="75" eb="77">
      <t>ヒカク</t>
    </rPh>
    <rPh sb="80" eb="81">
      <t>オオ</t>
    </rPh>
    <rPh sb="97" eb="98">
      <t>リツ</t>
    </rPh>
    <rPh sb="99" eb="101">
      <t>ジョウショウ</t>
    </rPh>
    <rPh sb="101" eb="103">
      <t>ケイコウ</t>
    </rPh>
    <rPh sb="110" eb="112">
      <t>ホンシ</t>
    </rPh>
    <rPh sb="198" eb="200">
      <t>ドウヨウ</t>
    </rPh>
    <rPh sb="201" eb="203">
      <t>リユウ</t>
    </rPh>
    <rPh sb="222" eb="224">
      <t>ジョウキョウ</t>
    </rPh>
    <phoneticPr fontId="4"/>
  </si>
  <si>
    <t>　本市の公共下水道事業は現在普及途上であるため、経営状況については他団体と比較すると依然として厳しい状況にある。今後、管渠・施設等の老朽化による維持管理費の増加や人口減少に伴う使用料収入減少により経営改善が伸び悩むと考えられることから、効率的な面整備や水洗化率の向上を図るとともに、下水道施設の計画的な改築・更新を行う必要がある。</t>
    <rPh sb="4" eb="6">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</si>
</sst>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7.0000000000000007E-2</c:v>
                </c:pt>
                <c:pt idx="1">
                  <c:v>0.1</c:v>
                </c:pt>
                <c:pt idx="2">
                  <c:v>0.02</c:v>
                </c:pt>
                <c:pt idx="3">
                  <c:v>0.06</c:v>
                </c:pt>
                <c:pt idx="4" formatCode="#,##0.00;&quot;△&quot;#,##0.00">
                  <c:v>0</c:v>
                </c:pt>
              </c:numCache>
            </c:numRef>
          </c:val>
          <c:extLst>
            <c:ext xmlns:c16="http://schemas.microsoft.com/office/drawing/2014/chart" uri="{C3380CC4-5D6E-409C-BE32-E72D297353CC}">
              <c16:uniqueId val="{00000000-93DB-4F73-B310-3758270CD4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93DB-4F73-B310-3758270CD4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43.56</c:v>
                </c:pt>
                <c:pt idx="1">
                  <c:v>43.16</c:v>
                </c:pt>
                <c:pt idx="2">
                  <c:v>42.97</c:v>
                </c:pt>
                <c:pt idx="3">
                  <c:v>40.43</c:v>
                </c:pt>
                <c:pt idx="4">
                  <c:v>40.700000000000003</c:v>
                </c:pt>
              </c:numCache>
            </c:numRef>
          </c:val>
          <c:extLst>
            <c:ext xmlns:c16="http://schemas.microsoft.com/office/drawing/2014/chart" uri="{C3380CC4-5D6E-409C-BE32-E72D297353CC}">
              <c16:uniqueId val="{00000000-82BF-421A-B969-73D53BCA6C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82BF-421A-B969-73D53BCA6C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79.400000000000006</c:v>
                </c:pt>
                <c:pt idx="1">
                  <c:v>80.760000000000005</c:v>
                </c:pt>
                <c:pt idx="2">
                  <c:v>80.430000000000007</c:v>
                </c:pt>
                <c:pt idx="3">
                  <c:v>80.05</c:v>
                </c:pt>
                <c:pt idx="4">
                  <c:v>79.239999999999995</c:v>
                </c:pt>
              </c:numCache>
            </c:numRef>
          </c:val>
          <c:extLst>
            <c:ext xmlns:c16="http://schemas.microsoft.com/office/drawing/2014/chart" uri="{C3380CC4-5D6E-409C-BE32-E72D297353CC}">
              <c16:uniqueId val="{00000000-F6FB-4045-AECD-39FC578F6F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F6FB-4045-AECD-39FC578F6F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105.59</c:v>
                </c:pt>
                <c:pt idx="1">
                  <c:v>104.6</c:v>
                </c:pt>
                <c:pt idx="2">
                  <c:v>106.47</c:v>
                </c:pt>
                <c:pt idx="3">
                  <c:v>107.94</c:v>
                </c:pt>
                <c:pt idx="4">
                  <c:v>110.24</c:v>
                </c:pt>
              </c:numCache>
            </c:numRef>
          </c:val>
          <c:extLst>
            <c:ext xmlns:c16="http://schemas.microsoft.com/office/drawing/2014/chart" uri="{C3380CC4-5D6E-409C-BE32-E72D297353CC}">
              <c16:uniqueId val="{00000000-044A-4931-B6B6-AA5D234514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044A-4931-B6B6-AA5D234514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7.22</c:v>
                </c:pt>
                <c:pt idx="1">
                  <c:v>10.28</c:v>
                </c:pt>
                <c:pt idx="2">
                  <c:v>13.3</c:v>
                </c:pt>
                <c:pt idx="3">
                  <c:v>16.32</c:v>
                </c:pt>
                <c:pt idx="4">
                  <c:v>19.28</c:v>
                </c:pt>
              </c:numCache>
            </c:numRef>
          </c:val>
          <c:extLst>
            <c:ext xmlns:c16="http://schemas.microsoft.com/office/drawing/2014/chart" uri="{C3380CC4-5D6E-409C-BE32-E72D297353CC}">
              <c16:uniqueId val="{00000000-F35E-474C-AF65-5CF82BC3EB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F35E-474C-AF65-5CF82BC3EB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8.1999999999999993</c:v>
                </c:pt>
                <c:pt idx="1">
                  <c:v>8.44</c:v>
                </c:pt>
                <c:pt idx="2">
                  <c:v>8.68</c:v>
                </c:pt>
                <c:pt idx="3">
                  <c:v>9.51</c:v>
                </c:pt>
                <c:pt idx="4">
                  <c:v>9.65</c:v>
                </c:pt>
              </c:numCache>
            </c:numRef>
          </c:val>
          <c:extLst>
            <c:ext xmlns:c16="http://schemas.microsoft.com/office/drawing/2014/chart" uri="{C3380CC4-5D6E-409C-BE32-E72D297353CC}">
              <c16:uniqueId val="{00000000-DD21-4F3C-9448-F3EBC4E081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DD21-4F3C-9448-F3EBC4E081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E4-4975-89A6-B0AF2C7D34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D8E4-4975-89A6-B0AF2C7D34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18.440000000000001</c:v>
                </c:pt>
                <c:pt idx="1">
                  <c:v>17.59</c:v>
                </c:pt>
                <c:pt idx="2">
                  <c:v>17.48</c:v>
                </c:pt>
                <c:pt idx="3">
                  <c:v>18.350000000000001</c:v>
                </c:pt>
                <c:pt idx="4">
                  <c:v>25.88</c:v>
                </c:pt>
              </c:numCache>
            </c:numRef>
          </c:val>
          <c:extLst>
            <c:ext xmlns:c16="http://schemas.microsoft.com/office/drawing/2014/chart" uri="{C3380CC4-5D6E-409C-BE32-E72D297353CC}">
              <c16:uniqueId val="{00000000-F74A-484E-A3FF-A1E3F49C07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F74A-484E-A3FF-A1E3F49C07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480.66</c:v>
                </c:pt>
                <c:pt idx="1">
                  <c:v>528.37</c:v>
                </c:pt>
                <c:pt idx="2">
                  <c:v>602.67999999999995</c:v>
                </c:pt>
                <c:pt idx="3">
                  <c:v>634.91</c:v>
                </c:pt>
                <c:pt idx="4">
                  <c:v>609.30999999999995</c:v>
                </c:pt>
              </c:numCache>
            </c:numRef>
          </c:val>
          <c:extLst>
            <c:ext xmlns:c16="http://schemas.microsoft.com/office/drawing/2014/chart" uri="{C3380CC4-5D6E-409C-BE32-E72D297353CC}">
              <c16:uniqueId val="{00000000-2239-4D09-89D4-E52FF3B2F7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2239-4D09-89D4-E52FF3B2F7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99.02</c:v>
                </c:pt>
                <c:pt idx="1">
                  <c:v>99.17</c:v>
                </c:pt>
                <c:pt idx="2">
                  <c:v>98.31</c:v>
                </c:pt>
                <c:pt idx="3">
                  <c:v>99.1</c:v>
                </c:pt>
                <c:pt idx="4">
                  <c:v>99.34</c:v>
                </c:pt>
              </c:numCache>
            </c:numRef>
          </c:val>
          <c:extLst>
            <c:ext xmlns:c16="http://schemas.microsoft.com/office/drawing/2014/chart" uri="{C3380CC4-5D6E-409C-BE32-E72D297353CC}">
              <c16:uniqueId val="{00000000-8A2A-4F3C-81D5-A8B3DC9205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8A2A-4F3C-81D5-A8B3DC9205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181.62</c:v>
                </c:pt>
                <c:pt idx="1">
                  <c:v>178.31</c:v>
                </c:pt>
                <c:pt idx="2">
                  <c:v>179.81</c:v>
                </c:pt>
                <c:pt idx="3">
                  <c:v>179.19</c:v>
                </c:pt>
                <c:pt idx="4">
                  <c:v>179.58</c:v>
                </c:pt>
              </c:numCache>
            </c:numRef>
          </c:val>
          <c:extLst>
            <c:ext xmlns:c16="http://schemas.microsoft.com/office/drawing/2014/chart" uri="{C3380CC4-5D6E-409C-BE32-E72D297353CC}">
              <c16:uniqueId val="{00000000-9EB2-4E3B-A44E-56DED81E9B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9EB2-4E3B-A44E-56DED81E9B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和歌山市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Ac1</v>
      </c>
      <c r="X8" s="64"/>
      <c r="Y8" s="64"/>
      <c r="Z8" s="64"/>
      <c r="AA8" s="64"/>
      <c r="AB8" s="64"/>
      <c r="AC8" s="64"/>
      <c r="AD8" s="65" t="str">
        <f>データ!$M$6</f>
        <v>自治体職員</v>
      </c>
      <c r="AE8" s="65"/>
      <c r="AF8" s="65"/>
      <c r="AG8" s="65"/>
      <c r="AH8" s="65"/>
      <c r="AI8" s="65"/>
      <c r="AJ8" s="65"/>
      <c r="AK8" s="3"/>
      <c r="AL8" s="45">
        <f>データ!S6</f>
        <v>356472</v>
      </c>
      <c r="AM8" s="45"/>
      <c r="AN8" s="45"/>
      <c r="AO8" s="45"/>
      <c r="AP8" s="45"/>
      <c r="AQ8" s="45"/>
      <c r="AR8" s="45"/>
      <c r="AS8" s="45"/>
      <c r="AT8" s="44">
        <f>データ!T6</f>
        <v>208.85</v>
      </c>
      <c r="AU8" s="44"/>
      <c r="AV8" s="44"/>
      <c r="AW8" s="44"/>
      <c r="AX8" s="44"/>
      <c r="AY8" s="44"/>
      <c r="AZ8" s="44"/>
      <c r="BA8" s="44"/>
      <c r="BB8" s="44">
        <f>データ!U6</f>
        <v>1706.83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52.65</v>
      </c>
      <c r="J10" s="44"/>
      <c r="K10" s="44"/>
      <c r="L10" s="44"/>
      <c r="M10" s="44"/>
      <c r="N10" s="44"/>
      <c r="O10" s="44"/>
      <c r="P10" s="44">
        <f>データ!P6</f>
        <v>38.67</v>
      </c>
      <c r="Q10" s="44"/>
      <c r="R10" s="44"/>
      <c r="S10" s="44"/>
      <c r="T10" s="44"/>
      <c r="U10" s="44"/>
      <c r="V10" s="44"/>
      <c r="W10" s="44">
        <f>データ!Q6</f>
        <v>69.400000000000006</v>
      </c>
      <c r="X10" s="44"/>
      <c r="Y10" s="44"/>
      <c r="Z10" s="44"/>
      <c r="AA10" s="44"/>
      <c r="AB10" s="44"/>
      <c r="AC10" s="44"/>
      <c r="AD10" s="45">
        <f>データ!R6</f>
        <v>3139</v>
      </c>
      <c r="AE10" s="45"/>
      <c r="AF10" s="45"/>
      <c r="AG10" s="45"/>
      <c r="AH10" s="45"/>
      <c r="AI10" s="45"/>
      <c r="AJ10" s="45"/>
      <c r="AK10" s="2"/>
      <c r="AL10" s="45">
        <f>データ!V6</f>
        <v>137227</v>
      </c>
      <c r="AM10" s="45"/>
      <c r="AN10" s="45"/>
      <c r="AO10" s="45"/>
      <c r="AP10" s="45"/>
      <c r="AQ10" s="45"/>
      <c r="AR10" s="45"/>
      <c r="AS10" s="45"/>
      <c r="AT10" s="44">
        <f>データ!W6</f>
        <v>24.7</v>
      </c>
      <c r="AU10" s="44"/>
      <c r="AV10" s="44"/>
      <c r="AW10" s="44"/>
      <c r="AX10" s="44"/>
      <c r="AY10" s="44"/>
      <c r="AZ10" s="44"/>
      <c r="BA10" s="44"/>
      <c r="BB10" s="44">
        <f>データ!X6</f>
        <v>5555.75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VZHwXXW9/3PIS3gPwkRWq2wArgDI3j8Su8NOnLujgrByDNTrO32PpMEKhbiMU18ifuBQmorsfbIXzOEgwpGuA==" saltValue="xpuH5uBSFi9rJV7NL2i/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302015</v>
      </c>
      <c r="D6" s="19">
        <f t="shared" si="3"/>
        <v>46</v>
      </c>
      <c r="E6" s="19">
        <f t="shared" si="3"/>
        <v>17</v>
      </c>
      <c r="F6" s="19">
        <f t="shared" si="3"/>
        <v>1</v>
      </c>
      <c r="G6" s="19">
        <f t="shared" si="3"/>
        <v>0</v>
      </c>
      <c r="H6" s="19" t="str">
        <f t="shared" si="3"/>
        <v>和歌山県　和歌山市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52.65</v>
      </c>
      <c r="P6" s="20">
        <f t="shared" si="3"/>
        <v>38.67</v>
      </c>
      <c r="Q6" s="20">
        <f t="shared" si="3"/>
        <v>69.400000000000006</v>
      </c>
      <c r="R6" s="20">
        <f t="shared" si="3"/>
        <v>3139</v>
      </c>
      <c r="S6" s="20">
        <f t="shared" si="3"/>
        <v>356472</v>
      </c>
      <c r="T6" s="20">
        <f t="shared" si="3"/>
        <v>208.85</v>
      </c>
      <c r="U6" s="20">
        <f t="shared" si="3"/>
        <v>1706.83</v>
      </c>
      <c r="V6" s="20">
        <f t="shared" si="3"/>
        <v>137227</v>
      </c>
      <c r="W6" s="20">
        <f t="shared" si="3"/>
        <v>24.7</v>
      </c>
      <c r="X6" s="20">
        <f t="shared" si="3"/>
        <v>5555.75</v>
      </c>
      <c r="Y6" s="21">
        <f>IF(Y7="",NA(),Y7)</f>
        <v>105.59</v>
      </c>
      <c r="Z6" s="21">
        <f t="shared" ref="Z6:AH6" si="4">IF(Z7="",NA(),Z7)</f>
        <v>104.6</v>
      </c>
      <c r="AA6" s="21">
        <f t="shared" si="4"/>
        <v>106.47</v>
      </c>
      <c r="AB6" s="21">
        <f t="shared" si="4"/>
        <v>107.94</v>
      </c>
      <c r="AC6" s="21">
        <f t="shared" si="4"/>
        <v>110.24</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18.440000000000001</v>
      </c>
      <c r="AV6" s="21">
        <f t="shared" ref="AV6:BD6" si="6">IF(AV7="",NA(),AV7)</f>
        <v>17.59</v>
      </c>
      <c r="AW6" s="21">
        <f t="shared" si="6"/>
        <v>17.48</v>
      </c>
      <c r="AX6" s="21">
        <f t="shared" si="6"/>
        <v>18.350000000000001</v>
      </c>
      <c r="AY6" s="21">
        <f t="shared" si="6"/>
        <v>25.88</v>
      </c>
      <c r="AZ6" s="21">
        <f t="shared" si="6"/>
        <v>73.02</v>
      </c>
      <c r="BA6" s="21">
        <f t="shared" si="6"/>
        <v>72.930000000000007</v>
      </c>
      <c r="BB6" s="21">
        <f t="shared" si="6"/>
        <v>80.08</v>
      </c>
      <c r="BC6" s="21">
        <f t="shared" si="6"/>
        <v>87.33</v>
      </c>
      <c r="BD6" s="21">
        <f t="shared" si="6"/>
        <v>92.26</v>
      </c>
      <c r="BE6" s="20" t="str">
        <f>IF(BE7="","",IF(BE7="-","【-】","【"&amp;SUBSTITUTE(TEXT(BE7,"#,##0.00"),"-","△")&amp;"】"))</f>
        <v>【78.43】</v>
      </c>
      <c r="BF6" s="21">
        <f>IF(BF7="",NA(),BF7)</f>
        <v>480.66</v>
      </c>
      <c r="BG6" s="21">
        <f t="shared" ref="BG6:BO6" si="7">IF(BG7="",NA(),BG7)</f>
        <v>528.37</v>
      </c>
      <c r="BH6" s="21">
        <f t="shared" si="7"/>
        <v>602.67999999999995</v>
      </c>
      <c r="BI6" s="21">
        <f t="shared" si="7"/>
        <v>634.91</v>
      </c>
      <c r="BJ6" s="21">
        <f t="shared" si="7"/>
        <v>609.30999999999995</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99.02</v>
      </c>
      <c r="BR6" s="21">
        <f t="shared" ref="BR6:BZ6" si="8">IF(BR7="",NA(),BR7)</f>
        <v>99.17</v>
      </c>
      <c r="BS6" s="21">
        <f t="shared" si="8"/>
        <v>98.31</v>
      </c>
      <c r="BT6" s="21">
        <f t="shared" si="8"/>
        <v>99.1</v>
      </c>
      <c r="BU6" s="21">
        <f t="shared" si="8"/>
        <v>99.34</v>
      </c>
      <c r="BV6" s="21">
        <f t="shared" si="8"/>
        <v>97.91</v>
      </c>
      <c r="BW6" s="21">
        <f t="shared" si="8"/>
        <v>98.61</v>
      </c>
      <c r="BX6" s="21">
        <f t="shared" si="8"/>
        <v>98.75</v>
      </c>
      <c r="BY6" s="21">
        <f t="shared" si="8"/>
        <v>98.36</v>
      </c>
      <c r="BZ6" s="21">
        <f t="shared" si="8"/>
        <v>97.29</v>
      </c>
      <c r="CA6" s="20" t="str">
        <f>IF(CA7="","",IF(CA7="-","【-】","【"&amp;SUBSTITUTE(TEXT(CA7,"#,##0.00"),"-","△")&amp;"】"))</f>
        <v>【97.81】</v>
      </c>
      <c r="CB6" s="21">
        <f>IF(CB7="",NA(),CB7)</f>
        <v>181.62</v>
      </c>
      <c r="CC6" s="21">
        <f t="shared" ref="CC6:CK6" si="9">IF(CC7="",NA(),CC7)</f>
        <v>178.31</v>
      </c>
      <c r="CD6" s="21">
        <f t="shared" si="9"/>
        <v>179.81</v>
      </c>
      <c r="CE6" s="21">
        <f t="shared" si="9"/>
        <v>179.19</v>
      </c>
      <c r="CF6" s="21">
        <f t="shared" si="9"/>
        <v>179.58</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43.56</v>
      </c>
      <c r="CN6" s="21">
        <f t="shared" ref="CN6:CV6" si="10">IF(CN7="",NA(),CN7)</f>
        <v>43.16</v>
      </c>
      <c r="CO6" s="21">
        <f t="shared" si="10"/>
        <v>42.97</v>
      </c>
      <c r="CP6" s="21">
        <f t="shared" si="10"/>
        <v>40.43</v>
      </c>
      <c r="CQ6" s="21">
        <f t="shared" si="10"/>
        <v>40.700000000000003</v>
      </c>
      <c r="CR6" s="21">
        <f t="shared" si="10"/>
        <v>61.32</v>
      </c>
      <c r="CS6" s="21">
        <f t="shared" si="10"/>
        <v>61.7</v>
      </c>
      <c r="CT6" s="21">
        <f t="shared" si="10"/>
        <v>63.04</v>
      </c>
      <c r="CU6" s="21">
        <f t="shared" si="10"/>
        <v>60.55</v>
      </c>
      <c r="CV6" s="21">
        <f t="shared" si="10"/>
        <v>61.49</v>
      </c>
      <c r="CW6" s="20" t="str">
        <f>IF(CW7="","",IF(CW7="-","【-】","【"&amp;SUBSTITUTE(TEXT(CW7,"#,##0.00"),"-","△")&amp;"】"))</f>
        <v>【58.94】</v>
      </c>
      <c r="CX6" s="21">
        <f>IF(CX7="",NA(),CX7)</f>
        <v>79.400000000000006</v>
      </c>
      <c r="CY6" s="21">
        <f t="shared" ref="CY6:DG6" si="11">IF(CY7="",NA(),CY7)</f>
        <v>80.760000000000005</v>
      </c>
      <c r="CZ6" s="21">
        <f t="shared" si="11"/>
        <v>80.430000000000007</v>
      </c>
      <c r="DA6" s="21">
        <f t="shared" si="11"/>
        <v>80.05</v>
      </c>
      <c r="DB6" s="21">
        <f t="shared" si="11"/>
        <v>79.239999999999995</v>
      </c>
      <c r="DC6" s="21">
        <f t="shared" si="11"/>
        <v>94.58</v>
      </c>
      <c r="DD6" s="21">
        <f t="shared" si="11"/>
        <v>94.56</v>
      </c>
      <c r="DE6" s="21">
        <f t="shared" si="11"/>
        <v>94.75</v>
      </c>
      <c r="DF6" s="21">
        <f t="shared" si="11"/>
        <v>94.92</v>
      </c>
      <c r="DG6" s="21">
        <f t="shared" si="11"/>
        <v>95.01</v>
      </c>
      <c r="DH6" s="20" t="str">
        <f>IF(DH7="","",IF(DH7="-","【-】","【"&amp;SUBSTITUTE(TEXT(DH7,"#,##0.00"),"-","△")&amp;"】"))</f>
        <v>【95.91】</v>
      </c>
      <c r="DI6" s="21">
        <f>IF(DI7="",NA(),DI7)</f>
        <v>7.22</v>
      </c>
      <c r="DJ6" s="21">
        <f t="shared" ref="DJ6:DR6" si="12">IF(DJ7="",NA(),DJ7)</f>
        <v>10.28</v>
      </c>
      <c r="DK6" s="21">
        <f t="shared" si="12"/>
        <v>13.3</v>
      </c>
      <c r="DL6" s="21">
        <f t="shared" si="12"/>
        <v>16.32</v>
      </c>
      <c r="DM6" s="21">
        <f t="shared" si="12"/>
        <v>19.28</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8.1999999999999993</v>
      </c>
      <c r="DU6" s="21">
        <f t="shared" ref="DU6:EC6" si="13">IF(DU7="",NA(),DU7)</f>
        <v>8.44</v>
      </c>
      <c r="DV6" s="21">
        <f t="shared" si="13"/>
        <v>8.68</v>
      </c>
      <c r="DW6" s="21">
        <f t="shared" si="13"/>
        <v>9.51</v>
      </c>
      <c r="DX6" s="21">
        <f t="shared" si="13"/>
        <v>9.65</v>
      </c>
      <c r="DY6" s="21">
        <f t="shared" si="13"/>
        <v>4.95</v>
      </c>
      <c r="DZ6" s="21">
        <f t="shared" si="13"/>
        <v>5.64</v>
      </c>
      <c r="EA6" s="21">
        <f t="shared" si="13"/>
        <v>6.43</v>
      </c>
      <c r="EB6" s="21">
        <f t="shared" si="13"/>
        <v>7.75</v>
      </c>
      <c r="EC6" s="21">
        <f t="shared" si="13"/>
        <v>9.44</v>
      </c>
      <c r="ED6" s="20" t="str">
        <f>IF(ED7="","",IF(ED7="-","【-】","【"&amp;SUBSTITUTE(TEXT(ED7,"#,##0.00"),"-","△")&amp;"】"))</f>
        <v>【8.68】</v>
      </c>
      <c r="EE6" s="21">
        <f>IF(EE7="",NA(),EE7)</f>
        <v>7.0000000000000007E-2</v>
      </c>
      <c r="EF6" s="21">
        <f t="shared" ref="EF6:EN6" si="14">IF(EF7="",NA(),EF7)</f>
        <v>0.1</v>
      </c>
      <c r="EG6" s="21">
        <f t="shared" si="14"/>
        <v>0.02</v>
      </c>
      <c r="EH6" s="21">
        <f t="shared" si="14"/>
        <v>0.06</v>
      </c>
      <c r="EI6" s="20">
        <f t="shared" si="14"/>
        <v>0</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302015</v>
      </c>
      <c r="D7" s="23">
        <v>46</v>
      </c>
      <c r="E7" s="23">
        <v>17</v>
      </c>
      <c r="F7" s="23">
        <v>1</v>
      </c>
      <c r="G7" s="23">
        <v>0</v>
      </c>
      <c r="H7" s="23" t="s">
        <v>96</v>
      </c>
      <c r="I7" s="23" t="s">
        <v>97</v>
      </c>
      <c r="J7" s="23" t="s">
        <v>98</v>
      </c>
      <c r="K7" s="23" t="s">
        <v>99</v>
      </c>
      <c r="L7" s="23" t="s">
        <v>100</v>
      </c>
      <c r="M7" s="23" t="s">
        <v>101</v>
      </c>
      <c r="N7" s="24" t="s">
        <v>102</v>
      </c>
      <c r="O7" s="24">
        <v>52.65</v>
      </c>
      <c r="P7" s="24">
        <v>38.67</v>
      </c>
      <c r="Q7" s="24">
        <v>69.400000000000006</v>
      </c>
      <c r="R7" s="24">
        <v>3139</v>
      </c>
      <c r="S7" s="24">
        <v>356472</v>
      </c>
      <c r="T7" s="24">
        <v>208.85</v>
      </c>
      <c r="U7" s="24">
        <v>1706.83</v>
      </c>
      <c r="V7" s="24">
        <v>137227</v>
      </c>
      <c r="W7" s="24">
        <v>24.7</v>
      </c>
      <c r="X7" s="24">
        <v>5555.75</v>
      </c>
      <c r="Y7" s="24">
        <v>105.59</v>
      </c>
      <c r="Z7" s="24">
        <v>104.6</v>
      </c>
      <c r="AA7" s="24">
        <v>106.47</v>
      </c>
      <c r="AB7" s="24">
        <v>107.94</v>
      </c>
      <c r="AC7" s="24">
        <v>110.24</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18.440000000000001</v>
      </c>
      <c r="AV7" s="24">
        <v>17.59</v>
      </c>
      <c r="AW7" s="24">
        <v>17.48</v>
      </c>
      <c r="AX7" s="24">
        <v>18.350000000000001</v>
      </c>
      <c r="AY7" s="24">
        <v>25.88</v>
      </c>
      <c r="AZ7" s="24">
        <v>73.02</v>
      </c>
      <c r="BA7" s="24">
        <v>72.930000000000007</v>
      </c>
      <c r="BB7" s="24">
        <v>80.08</v>
      </c>
      <c r="BC7" s="24">
        <v>87.33</v>
      </c>
      <c r="BD7" s="24">
        <v>92.26</v>
      </c>
      <c r="BE7" s="24">
        <v>78.430000000000007</v>
      </c>
      <c r="BF7" s="24">
        <v>480.66</v>
      </c>
      <c r="BG7" s="24">
        <v>528.37</v>
      </c>
      <c r="BH7" s="24">
        <v>602.67999999999995</v>
      </c>
      <c r="BI7" s="24">
        <v>634.91</v>
      </c>
      <c r="BJ7" s="24">
        <v>609.30999999999995</v>
      </c>
      <c r="BK7" s="24">
        <v>708.89</v>
      </c>
      <c r="BL7" s="24">
        <v>730.52</v>
      </c>
      <c r="BM7" s="24">
        <v>672.33</v>
      </c>
      <c r="BN7" s="24">
        <v>668.8</v>
      </c>
      <c r="BO7" s="24">
        <v>652.79999999999995</v>
      </c>
      <c r="BP7" s="24">
        <v>630.82000000000005</v>
      </c>
      <c r="BQ7" s="24">
        <v>99.02</v>
      </c>
      <c r="BR7" s="24">
        <v>99.17</v>
      </c>
      <c r="BS7" s="24">
        <v>98.31</v>
      </c>
      <c r="BT7" s="24">
        <v>99.1</v>
      </c>
      <c r="BU7" s="24">
        <v>99.34</v>
      </c>
      <c r="BV7" s="24">
        <v>97.91</v>
      </c>
      <c r="BW7" s="24">
        <v>98.61</v>
      </c>
      <c r="BX7" s="24">
        <v>98.75</v>
      </c>
      <c r="BY7" s="24">
        <v>98.36</v>
      </c>
      <c r="BZ7" s="24">
        <v>97.29</v>
      </c>
      <c r="CA7" s="24">
        <v>97.81</v>
      </c>
      <c r="CB7" s="24">
        <v>181.62</v>
      </c>
      <c r="CC7" s="24">
        <v>178.31</v>
      </c>
      <c r="CD7" s="24">
        <v>179.81</v>
      </c>
      <c r="CE7" s="24">
        <v>179.19</v>
      </c>
      <c r="CF7" s="24">
        <v>179.58</v>
      </c>
      <c r="CG7" s="24">
        <v>144.11000000000001</v>
      </c>
      <c r="CH7" s="24">
        <v>141.24</v>
      </c>
      <c r="CI7" s="24">
        <v>142.03</v>
      </c>
      <c r="CJ7" s="24">
        <v>142.11000000000001</v>
      </c>
      <c r="CK7" s="24">
        <v>145.49</v>
      </c>
      <c r="CL7" s="24">
        <v>138.75</v>
      </c>
      <c r="CM7" s="24">
        <v>43.56</v>
      </c>
      <c r="CN7" s="24">
        <v>43.16</v>
      </c>
      <c r="CO7" s="24">
        <v>42.97</v>
      </c>
      <c r="CP7" s="24">
        <v>40.43</v>
      </c>
      <c r="CQ7" s="24">
        <v>40.700000000000003</v>
      </c>
      <c r="CR7" s="24">
        <v>61.32</v>
      </c>
      <c r="CS7" s="24">
        <v>61.7</v>
      </c>
      <c r="CT7" s="24">
        <v>63.04</v>
      </c>
      <c r="CU7" s="24">
        <v>60.55</v>
      </c>
      <c r="CV7" s="24">
        <v>61.49</v>
      </c>
      <c r="CW7" s="24">
        <v>58.94</v>
      </c>
      <c r="CX7" s="24">
        <v>79.400000000000006</v>
      </c>
      <c r="CY7" s="24">
        <v>80.760000000000005</v>
      </c>
      <c r="CZ7" s="24">
        <v>80.430000000000007</v>
      </c>
      <c r="DA7" s="24">
        <v>80.05</v>
      </c>
      <c r="DB7" s="24">
        <v>79.239999999999995</v>
      </c>
      <c r="DC7" s="24">
        <v>94.58</v>
      </c>
      <c r="DD7" s="24">
        <v>94.56</v>
      </c>
      <c r="DE7" s="24">
        <v>94.75</v>
      </c>
      <c r="DF7" s="24">
        <v>94.92</v>
      </c>
      <c r="DG7" s="24">
        <v>95.01</v>
      </c>
      <c r="DH7" s="24">
        <v>95.91</v>
      </c>
      <c r="DI7" s="24">
        <v>7.22</v>
      </c>
      <c r="DJ7" s="24">
        <v>10.28</v>
      </c>
      <c r="DK7" s="24">
        <v>13.3</v>
      </c>
      <c r="DL7" s="24">
        <v>16.32</v>
      </c>
      <c r="DM7" s="24">
        <v>19.28</v>
      </c>
      <c r="DN7" s="24">
        <v>31.01</v>
      </c>
      <c r="DO7" s="24">
        <v>28.87</v>
      </c>
      <c r="DP7" s="24">
        <v>31.34</v>
      </c>
      <c r="DQ7" s="24">
        <v>32.909999999999997</v>
      </c>
      <c r="DR7" s="24">
        <v>34.869999999999997</v>
      </c>
      <c r="DS7" s="24">
        <v>41.09</v>
      </c>
      <c r="DT7" s="24">
        <v>8.1999999999999993</v>
      </c>
      <c r="DU7" s="24">
        <v>8.44</v>
      </c>
      <c r="DV7" s="24">
        <v>8.68</v>
      </c>
      <c r="DW7" s="24">
        <v>9.51</v>
      </c>
      <c r="DX7" s="24">
        <v>9.65</v>
      </c>
      <c r="DY7" s="24">
        <v>4.95</v>
      </c>
      <c r="DZ7" s="24">
        <v>5.64</v>
      </c>
      <c r="EA7" s="24">
        <v>6.43</v>
      </c>
      <c r="EB7" s="24">
        <v>7.75</v>
      </c>
      <c r="EC7" s="24">
        <v>9.44</v>
      </c>
      <c r="ED7" s="24">
        <v>8.68</v>
      </c>
      <c r="EE7" s="24">
        <v>7.0000000000000007E-2</v>
      </c>
      <c r="EF7" s="24">
        <v>0.1</v>
      </c>
      <c r="EG7" s="24">
        <v>0.02</v>
      </c>
      <c r="EH7" s="24">
        <v>0.06</v>
      </c>
      <c r="EI7" s="24">
        <v>0</v>
      </c>
      <c r="EJ7" s="24">
        <v>0.19</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cp:lastModifiedBy>
  <cp:lastPrinted>2025-02-03T00:44:10Z</cp:lastPrinted>
  <dcterms:created xsi:type="dcterms:W3CDTF">2025-01-24T07:05:06Z</dcterms:created>
  <dcterms:modified xsi:type="dcterms:W3CDTF">2025-02-03T00:44:45Z</dcterms:modified>
  <cp:category/>
</cp:coreProperties>
</file>