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経理課\水道経理課　財務経営班\経理課 財務班\●財政班共通\☆照会・回答\250123_公営企業に係る経営比較分析表（令和５年度決算）の分析等について\"/>
    </mc:Choice>
  </mc:AlternateContent>
  <workbookProtection workbookAlgorithmName="SHA-512" workbookHashValue="R8rcKTcxX+kyJvq26lUx42ghmZbjFhSBp3ZcDO0D9JTWb/63D7VpnmJ0AotPm7pVKNydTEpiBypLmOoxgZDUOA==" workbookSaltValue="EwCoCNyfC6SI4haPrIBHv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W10" i="4" s="1"/>
  <c r="P6" i="5"/>
  <c r="O6" i="5"/>
  <c r="I10" i="4" s="1"/>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BB10" i="4"/>
  <c r="AD10" i="4"/>
  <c r="P10" i="4"/>
  <c r="B10" i="4"/>
  <c r="AD8" i="4"/>
  <c r="B6"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<sst xmlns="http://schemas.openxmlformats.org/spreadsheetml/2006/main" count="319" uniqueCount="115">
  <si>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</si>
  <si>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</si>
  <si>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</si>
  <si>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</si>
  <si>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</si>
  <si>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</si>
  <si>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</si>
  <si>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</si>
  <si>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</si>
  <si>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</si>
  <si>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</si>
  <si>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</si>
  <si>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</si>
  <si>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</si>
  <si>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</si>
  <si>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</si>
  <si>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</si>
  <si>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</si>
  <si>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</si>
  <si>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</si>
  <si>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</si>
  <si>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</si>
  <si>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</si>
  <si>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</si>
  <si>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</si>
  <si>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</si>
  <si>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</si>
  <si>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</si>
  <si>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</si>
  <si>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</si>
  <si>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</si>
  <si>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</si>
  <si>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</si>
  <si>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</si>
  <si>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</si>
  <si>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</si>
  <si>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</si>
  <si>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</si>
  <si>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</si>
  <si>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</si>
  <si>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</si>
  <si>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</si>
  <si>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</si>
  <si>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</si>
  <si>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</si>
  <si>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</si>
  <si>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</si>
  <si>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</si>
  <si>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</si>
  <si>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</si>
  <si>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</si>
  <si>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</si>
  <si>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</si>
  <si>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</si>
  <si>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</si>
  <si>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</si>
  <si>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</si>
  <si>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</si>
  <si>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</si>
  <si>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</si>
  <si>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</si>
  <si>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</si>
  <si>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</si>
  <si>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</si>
  <si>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</si>
  <si>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</si>
  <si>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</si>
  <si>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</si>
  <si>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</si>
  <si>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</si>
  <si>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</si>
  <si>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</si>
  <si>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</si>
  <si>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</si>
  <si>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</si>
  <si>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</si>
  <si>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</si>
  <si>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</si>
  <si>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</si>
  <si>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</si>
  <si>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</si>
  <si>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</si>
  <si>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</si>
  <si>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</si>
  <si>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</si>
  <si>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</si>
  <si>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</si>
  <si>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</si>
  <si>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</si>
  <si>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</si>
  <si>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</si>
  <si>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</si>
  <si>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</si>
  <si>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</si>
  <si>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</si>
  <si>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</si>
  <si>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</si>
  <si>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</si>
  <si>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</si>
  <si>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</si>
  <si>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</si>
  <si>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</si>
  <si>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</si>
  <si>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</si>
  <si>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</si>
  <si>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</si>
  <si>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</si>
  <si>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</si>
  <si>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</si>
  <si>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</si>
  <si>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</si>
  <si>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</si>
  <si>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14年1月供用開始のため、比較的新しい管渠が多いが、沿岸部に排水処理場があるため、排水処理場の機械・電気設備は老朽化が進んでおり、今後の計画的な更新工事が必要となっている。管理運営については、多額の一般会計繰出金により運営を行っている状況にあるため、今後も経営の効率化を進め、適正な管理・運営に努めていく。</t>
    <phoneticPr fontId="4"/>
  </si>
  <si>
    <t>①有形固定資産減価償却率は、地方公営企業法適用を行った令和5年度からの減価償却率となっているため、非常に小さい値となっている。
②管渠老朽化率及び③管渠改善率について、管渠は、比較的新しい箇所が多いことから、現在のところ更新の必要はないが、今後の老朽化に伴い、改修費用の増加が見込まれる。</t>
    <phoneticPr fontId="4"/>
  </si>
  <si>
    <t>①経常収支比率は黒字となっている。
②累積欠損金比率は0.00％となっている。
③流動比率は平均値を下回っており、低い水準にある。支払能力の向上のため、経営の効率化を進めていく必要がある。
④企業債残高対事業規模比率は企業債の多くを一般会計で負担しているため低い値となっている。
⑤経費回収率は低く、⑥汚水処理原価は平均値と比べて高い値となっている。
⑦施設利用率は平均値を上回っている。
⑧水洗化率は平均値を下回っているが、管渠整備は終了しており、接続戸数の大幅な増加を見込むことはできない。</t>
    <rPh sb="50" eb="52">
      <t>シタマワ</t>
    </rPh>
    <rPh sb="76" eb="78">
      <t>ケイエイ</t>
    </rPh>
    <rPh sb="113" eb="114">
      <t>オオ</t>
    </rPh>
    <rPh sb="129" eb="130">
      <t>ヒク</t>
    </rPh>
    <rPh sb="131" eb="132">
      <t>アタイ</t>
    </rPh>
    <rPh sb="147" eb="148">
      <t>ヒク</t>
    </rPh>
    <rPh sb="165" eb="166">
      <t>タカ</t>
    </rPh>
    <rPh sb="167" eb="168">
      <t>アタイ</t>
    </rPh>
    <rPh sb="187" eb="189">
      <t>ウワマワ</t>
    </rPh>
    <rPh sb="205" eb="206">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</si>
</sst>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624-4D68-8EBA-6DCE20B864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624-4D68-8EBA-6DCE20B864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29.34</c:v>
                </c:pt>
              </c:numCache>
            </c:numRef>
          </c:val>
          <c:extLst>
            <c:ext xmlns:c16="http://schemas.microsoft.com/office/drawing/2014/chart" uri="{C3380CC4-5D6E-409C-BE32-E72D297353CC}">
              <c16:uniqueId val="{00000000-AE9D-43B4-8067-C1D8DBD1F4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26.12</c:v>
                </c:pt>
              </c:numCache>
            </c:numRef>
          </c:val>
          <c:smooth val="0"/>
          <c:extLst>
            <c:ext xmlns:c16="http://schemas.microsoft.com/office/drawing/2014/chart" uri="{C3380CC4-5D6E-409C-BE32-E72D297353CC}">
              <c16:uniqueId val="{00000001-AE9D-43B4-8067-C1D8DBD1F4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66.34</c:v>
                </c:pt>
              </c:numCache>
            </c:numRef>
          </c:val>
          <c:extLst>
            <c:ext xmlns:c16="http://schemas.microsoft.com/office/drawing/2014/chart" uri="{C3380CC4-5D6E-409C-BE32-E72D297353CC}">
              <c16:uniqueId val="{00000000-571B-412B-80C2-0858568847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78.55</c:v>
                </c:pt>
              </c:numCache>
            </c:numRef>
          </c:val>
          <c:smooth val="0"/>
          <c:extLst>
            <c:ext xmlns:c16="http://schemas.microsoft.com/office/drawing/2014/chart" uri="{C3380CC4-5D6E-409C-BE32-E72D297353CC}">
              <c16:uniqueId val="{00000001-571B-412B-80C2-0858568847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123.07</c:v>
                </c:pt>
              </c:numCache>
            </c:numRef>
          </c:val>
          <c:extLst>
            <c:ext xmlns:c16="http://schemas.microsoft.com/office/drawing/2014/chart" uri="{C3380CC4-5D6E-409C-BE32-E72D297353CC}">
              <c16:uniqueId val="{00000000-EF6F-4FB9-96F7-115DA9F1E9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105.98</c:v>
                </c:pt>
              </c:numCache>
            </c:numRef>
          </c:val>
          <c:smooth val="0"/>
          <c:extLst>
            <c:ext xmlns:c16="http://schemas.microsoft.com/office/drawing/2014/chart" uri="{C3380CC4-5D6E-409C-BE32-E72D297353CC}">
              <c16:uniqueId val="{00000001-EF6F-4FB9-96F7-115DA9F1E9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3.13</c:v>
                </c:pt>
              </c:numCache>
            </c:numRef>
          </c:val>
          <c:extLst>
            <c:ext xmlns:c16="http://schemas.microsoft.com/office/drawing/2014/chart" uri="{C3380CC4-5D6E-409C-BE32-E72D297353CC}">
              <c16:uniqueId val="{00000000-A7D5-479C-829A-DAEC999C61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28.31</c:v>
                </c:pt>
              </c:numCache>
            </c:numRef>
          </c:val>
          <c:smooth val="0"/>
          <c:extLst>
            <c:ext xmlns:c16="http://schemas.microsoft.com/office/drawing/2014/chart" uri="{C3380CC4-5D6E-409C-BE32-E72D297353CC}">
              <c16:uniqueId val="{00000001-A7D5-479C-829A-DAEC999C61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11E-43C8-B075-68E83E9A13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11E-43C8-B075-68E83E9A13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412-477C-A0D9-F0C5D2AFB4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181.51</c:v>
                </c:pt>
              </c:numCache>
            </c:numRef>
          </c:val>
          <c:smooth val="0"/>
          <c:extLst>
            <c:ext xmlns:c16="http://schemas.microsoft.com/office/drawing/2014/chart" uri="{C3380CC4-5D6E-409C-BE32-E72D297353CC}">
              <c16:uniqueId val="{00000001-D412-477C-A0D9-F0C5D2AFB4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53.49</c:v>
                </c:pt>
              </c:numCache>
            </c:numRef>
          </c:val>
          <c:extLst>
            <c:ext xmlns:c16="http://schemas.microsoft.com/office/drawing/2014/chart" uri="{C3380CC4-5D6E-409C-BE32-E72D297353CC}">
              <c16:uniqueId val="{00000000-0926-45CF-A6BE-550F6CFD44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69.819999999999993</c:v>
                </c:pt>
              </c:numCache>
            </c:numRef>
          </c:val>
          <c:smooth val="0"/>
          <c:extLst>
            <c:ext xmlns:c16="http://schemas.microsoft.com/office/drawing/2014/chart" uri="{C3380CC4-5D6E-409C-BE32-E72D297353CC}">
              <c16:uniqueId val="{00000001-0926-45CF-A6BE-550F6CFD44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37.72</c:v>
                </c:pt>
              </c:numCache>
            </c:numRef>
          </c:val>
          <c:extLst>
            <c:ext xmlns:c16="http://schemas.microsoft.com/office/drawing/2014/chart" uri="{C3380CC4-5D6E-409C-BE32-E72D297353CC}">
              <c16:uniqueId val="{00000000-0122-431F-B325-48F5E840C2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1149.7</c:v>
                </c:pt>
              </c:numCache>
            </c:numRef>
          </c:val>
          <c:smooth val="0"/>
          <c:extLst>
            <c:ext xmlns:c16="http://schemas.microsoft.com/office/drawing/2014/chart" uri="{C3380CC4-5D6E-409C-BE32-E72D297353CC}">
              <c16:uniqueId val="{00000001-0122-431F-B325-48F5E840C2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39.51</c:v>
                </c:pt>
              </c:numCache>
            </c:numRef>
          </c:val>
          <c:extLst>
            <c:ext xmlns:c16="http://schemas.microsoft.com/office/drawing/2014/chart" uri="{C3380CC4-5D6E-409C-BE32-E72D297353CC}">
              <c16:uniqueId val="{00000000-FEAD-4103-AA6A-4340AB35EA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35.96</c:v>
                </c:pt>
              </c:numCache>
            </c:numRef>
          </c:val>
          <c:smooth val="0"/>
          <c:extLst>
            <c:ext xmlns:c16="http://schemas.microsoft.com/office/drawing/2014/chart" uri="{C3380CC4-5D6E-409C-BE32-E72D297353CC}">
              <c16:uniqueId val="{00000001-FEAD-4103-AA6A-4340AB35EA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504.38</c:v>
                </c:pt>
              </c:numCache>
            </c:numRef>
          </c:val>
          <c:extLst>
            <c:ext xmlns:c16="http://schemas.microsoft.com/office/drawing/2014/chart" uri="{C3380CC4-5D6E-409C-BE32-E72D297353CC}">
              <c16:uniqueId val="{00000000-4FE8-405F-AFA8-89BFB3962F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481.96</c:v>
                </c:pt>
              </c:numCache>
            </c:numRef>
          </c:val>
          <c:smooth val="0"/>
          <c:extLst>
            <c:ext xmlns:c16="http://schemas.microsoft.com/office/drawing/2014/chart" uri="{C3380CC4-5D6E-409C-BE32-E72D297353CC}">
              <c16:uniqueId val="{00000001-4FE8-405F-AFA8-89BFB3962F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和歌山市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自治体職員</v>
      </c>
      <c r="AE8" s="65"/>
      <c r="AF8" s="65"/>
      <c r="AG8" s="65"/>
      <c r="AH8" s="65"/>
      <c r="AI8" s="65"/>
      <c r="AJ8" s="65"/>
      <c r="AK8" s="3"/>
      <c r="AL8" s="44">
        <f>データ!S6</f>
        <v>356472</v>
      </c>
      <c r="AM8" s="44"/>
      <c r="AN8" s="44"/>
      <c r="AO8" s="44"/>
      <c r="AP8" s="44"/>
      <c r="AQ8" s="44"/>
      <c r="AR8" s="44"/>
      <c r="AS8" s="44"/>
      <c r="AT8" s="45">
        <f>データ!T6</f>
        <v>208.85</v>
      </c>
      <c r="AU8" s="45"/>
      <c r="AV8" s="45"/>
      <c r="AW8" s="45"/>
      <c r="AX8" s="45"/>
      <c r="AY8" s="45"/>
      <c r="AZ8" s="45"/>
      <c r="BA8" s="45"/>
      <c r="BB8" s="45">
        <f>データ!U6</f>
        <v>1706.83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67.56</v>
      </c>
      <c r="J10" s="45"/>
      <c r="K10" s="45"/>
      <c r="L10" s="45"/>
      <c r="M10" s="45"/>
      <c r="N10" s="45"/>
      <c r="O10" s="45"/>
      <c r="P10" s="45">
        <f>データ!P6</f>
        <v>0.78</v>
      </c>
      <c r="Q10" s="45"/>
      <c r="R10" s="45"/>
      <c r="S10" s="45"/>
      <c r="T10" s="45"/>
      <c r="U10" s="45"/>
      <c r="V10" s="45"/>
      <c r="W10" s="45">
        <f>データ!Q6</f>
        <v>100</v>
      </c>
      <c r="X10" s="45"/>
      <c r="Y10" s="45"/>
      <c r="Z10" s="45"/>
      <c r="AA10" s="45"/>
      <c r="AB10" s="45"/>
      <c r="AC10" s="45"/>
      <c r="AD10" s="44">
        <f>データ!R6</f>
        <v>4158</v>
      </c>
      <c r="AE10" s="44"/>
      <c r="AF10" s="44"/>
      <c r="AG10" s="44"/>
      <c r="AH10" s="44"/>
      <c r="AI10" s="44"/>
      <c r="AJ10" s="44"/>
      <c r="AK10" s="2"/>
      <c r="AL10" s="44">
        <f>データ!V6</f>
        <v>2772</v>
      </c>
      <c r="AM10" s="44"/>
      <c r="AN10" s="44"/>
      <c r="AO10" s="44"/>
      <c r="AP10" s="44"/>
      <c r="AQ10" s="44"/>
      <c r="AR10" s="44"/>
      <c r="AS10" s="44"/>
      <c r="AT10" s="45">
        <f>データ!W6</f>
        <v>0.4</v>
      </c>
      <c r="AU10" s="45"/>
      <c r="AV10" s="45"/>
      <c r="AW10" s="45"/>
      <c r="AX10" s="45"/>
      <c r="AY10" s="45"/>
      <c r="AZ10" s="45"/>
      <c r="BA10" s="45"/>
      <c r="BB10" s="45">
        <f>データ!X6</f>
        <v>6930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3wvBu6ApsTG55oRVMIkE42bZQAwI0gh9nwxI7MVGz2w0S+x6vpKj02fqi9mR0iPxBUzXrThE7Tm19S5PsxADkg==" saltValue="63KRJmRF93V/HyAPXGwB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302015</v>
      </c>
      <c r="D6" s="19">
        <f t="shared" si="3"/>
        <v>46</v>
      </c>
      <c r="E6" s="19">
        <f t="shared" si="3"/>
        <v>17</v>
      </c>
      <c r="F6" s="19">
        <f t="shared" si="3"/>
        <v>6</v>
      </c>
      <c r="G6" s="19">
        <f t="shared" si="3"/>
        <v>0</v>
      </c>
      <c r="H6" s="19" t="str">
        <f t="shared" si="3"/>
        <v>和歌山県　和歌山市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67.56</v>
      </c>
      <c r="P6" s="20">
        <f t="shared" si="3"/>
        <v>0.78</v>
      </c>
      <c r="Q6" s="20">
        <f t="shared" si="3"/>
        <v>100</v>
      </c>
      <c r="R6" s="20">
        <f t="shared" si="3"/>
        <v>4158</v>
      </c>
      <c r="S6" s="20">
        <f t="shared" si="3"/>
        <v>356472</v>
      </c>
      <c r="T6" s="20">
        <f t="shared" si="3"/>
        <v>208.85</v>
      </c>
      <c r="U6" s="20">
        <f t="shared" si="3"/>
        <v>1706.83</v>
      </c>
      <c r="V6" s="20">
        <f t="shared" si="3"/>
        <v>2772</v>
      </c>
      <c r="W6" s="20">
        <f t="shared" si="3"/>
        <v>0.4</v>
      </c>
      <c r="X6" s="20">
        <f t="shared" si="3"/>
        <v>6930</v>
      </c>
      <c r="Y6" s="21" t="str">
        <f>IF(Y7="",NA(),Y7)</f>
        <v>-</v>
      </c>
      <c r="Z6" s="21" t="str">
        <f t="shared" ref="Z6:AH6" si="4">IF(Z7="",NA(),Z7)</f>
        <v>-</v>
      </c>
      <c r="AA6" s="21" t="str">
        <f t="shared" si="4"/>
        <v>-</v>
      </c>
      <c r="AB6" s="21" t="str">
        <f t="shared" si="4"/>
        <v>-</v>
      </c>
      <c r="AC6" s="21">
        <f t="shared" si="4"/>
        <v>123.07</v>
      </c>
      <c r="AD6" s="21" t="str">
        <f t="shared" si="4"/>
        <v>-</v>
      </c>
      <c r="AE6" s="21" t="str">
        <f t="shared" si="4"/>
        <v>-</v>
      </c>
      <c r="AF6" s="21" t="str">
        <f t="shared" si="4"/>
        <v>-</v>
      </c>
      <c r="AG6" s="21" t="str">
        <f t="shared" si="4"/>
        <v>-</v>
      </c>
      <c r="AH6" s="21">
        <f t="shared" si="4"/>
        <v>105.98</v>
      </c>
      <c r="AI6" s="20" t="str">
        <f>IF(AI7="","",IF(AI7="-","【-】","【"&amp;SUBSTITUTE(TEXT(AI7,"#,##0.00"),"-","△")&amp;"】"))</f>
        <v>【102.33】</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181.51</v>
      </c>
      <c r="AT6" s="20" t="str">
        <f>IF(AT7="","",IF(AT7="-","【-】","【"&amp;SUBSTITUTE(TEXT(AT7,"#,##0.00"),"-","△")&amp;"】"))</f>
        <v>【114.08】</v>
      </c>
      <c r="AU6" s="21" t="str">
        <f>IF(AU7="",NA(),AU7)</f>
        <v>-</v>
      </c>
      <c r="AV6" s="21" t="str">
        <f t="shared" ref="AV6:BD6" si="6">IF(AV7="",NA(),AV7)</f>
        <v>-</v>
      </c>
      <c r="AW6" s="21" t="str">
        <f t="shared" si="6"/>
        <v>-</v>
      </c>
      <c r="AX6" s="21" t="str">
        <f t="shared" si="6"/>
        <v>-</v>
      </c>
      <c r="AY6" s="21">
        <f t="shared" si="6"/>
        <v>53.49</v>
      </c>
      <c r="AZ6" s="21" t="str">
        <f t="shared" si="6"/>
        <v>-</v>
      </c>
      <c r="BA6" s="21" t="str">
        <f t="shared" si="6"/>
        <v>-</v>
      </c>
      <c r="BB6" s="21" t="str">
        <f t="shared" si="6"/>
        <v>-</v>
      </c>
      <c r="BC6" s="21" t="str">
        <f t="shared" si="6"/>
        <v>-</v>
      </c>
      <c r="BD6" s="21">
        <f t="shared" si="6"/>
        <v>69.819999999999993</v>
      </c>
      <c r="BE6" s="20" t="str">
        <f>IF(BE7="","",IF(BE7="-","【-】","【"&amp;SUBSTITUTE(TEXT(BE7,"#,##0.00"),"-","△")&amp;"】"))</f>
        <v>【68.63】</v>
      </c>
      <c r="BF6" s="21" t="str">
        <f>IF(BF7="",NA(),BF7)</f>
        <v>-</v>
      </c>
      <c r="BG6" s="21" t="str">
        <f t="shared" ref="BG6:BO6" si="7">IF(BG7="",NA(),BG7)</f>
        <v>-</v>
      </c>
      <c r="BH6" s="21" t="str">
        <f t="shared" si="7"/>
        <v>-</v>
      </c>
      <c r="BI6" s="21" t="str">
        <f t="shared" si="7"/>
        <v>-</v>
      </c>
      <c r="BJ6" s="21">
        <f t="shared" si="7"/>
        <v>37.72</v>
      </c>
      <c r="BK6" s="21" t="str">
        <f t="shared" si="7"/>
        <v>-</v>
      </c>
      <c r="BL6" s="21" t="str">
        <f t="shared" si="7"/>
        <v>-</v>
      </c>
      <c r="BM6" s="21" t="str">
        <f t="shared" si="7"/>
        <v>-</v>
      </c>
      <c r="BN6" s="21" t="str">
        <f t="shared" si="7"/>
        <v>-</v>
      </c>
      <c r="BO6" s="21">
        <f t="shared" si="7"/>
        <v>1149.7</v>
      </c>
      <c r="BP6" s="20" t="str">
        <f>IF(BP7="","",IF(BP7="-","【-】","【"&amp;SUBSTITUTE(TEXT(BP7,"#,##0.00"),"-","△")&amp;"】"))</f>
        <v>【1,069.89】</v>
      </c>
      <c r="BQ6" s="21" t="str">
        <f>IF(BQ7="",NA(),BQ7)</f>
        <v>-</v>
      </c>
      <c r="BR6" s="21" t="str">
        <f t="shared" ref="BR6:BZ6" si="8">IF(BR7="",NA(),BR7)</f>
        <v>-</v>
      </c>
      <c r="BS6" s="21" t="str">
        <f t="shared" si="8"/>
        <v>-</v>
      </c>
      <c r="BT6" s="21" t="str">
        <f t="shared" si="8"/>
        <v>-</v>
      </c>
      <c r="BU6" s="21">
        <f t="shared" si="8"/>
        <v>39.51</v>
      </c>
      <c r="BV6" s="21" t="str">
        <f t="shared" si="8"/>
        <v>-</v>
      </c>
      <c r="BW6" s="21" t="str">
        <f t="shared" si="8"/>
        <v>-</v>
      </c>
      <c r="BX6" s="21" t="str">
        <f t="shared" si="8"/>
        <v>-</v>
      </c>
      <c r="BY6" s="21" t="str">
        <f t="shared" si="8"/>
        <v>-</v>
      </c>
      <c r="BZ6" s="21">
        <f t="shared" si="8"/>
        <v>35.96</v>
      </c>
      <c r="CA6" s="20" t="str">
        <f>IF(CA7="","",IF(CA7="-","【-】","【"&amp;SUBSTITUTE(TEXT(CA7,"#,##0.00"),"-","△")&amp;"】"))</f>
        <v>【39.89】</v>
      </c>
      <c r="CB6" s="21" t="str">
        <f>IF(CB7="",NA(),CB7)</f>
        <v>-</v>
      </c>
      <c r="CC6" s="21" t="str">
        <f t="shared" ref="CC6:CK6" si="9">IF(CC7="",NA(),CC7)</f>
        <v>-</v>
      </c>
      <c r="CD6" s="21" t="str">
        <f t="shared" si="9"/>
        <v>-</v>
      </c>
      <c r="CE6" s="21" t="str">
        <f t="shared" si="9"/>
        <v>-</v>
      </c>
      <c r="CF6" s="21">
        <f t="shared" si="9"/>
        <v>504.38</v>
      </c>
      <c r="CG6" s="21" t="str">
        <f t="shared" si="9"/>
        <v>-</v>
      </c>
      <c r="CH6" s="21" t="str">
        <f t="shared" si="9"/>
        <v>-</v>
      </c>
      <c r="CI6" s="21" t="str">
        <f t="shared" si="9"/>
        <v>-</v>
      </c>
      <c r="CJ6" s="21" t="str">
        <f t="shared" si="9"/>
        <v>-</v>
      </c>
      <c r="CK6" s="21">
        <f t="shared" si="9"/>
        <v>481.96</v>
      </c>
      <c r="CL6" s="20" t="str">
        <f>IF(CL7="","",IF(CL7="-","【-】","【"&amp;SUBSTITUTE(TEXT(CL7,"#,##0.00"),"-","△")&amp;"】"))</f>
        <v>【426.52】</v>
      </c>
      <c r="CM6" s="21" t="str">
        <f>IF(CM7="",NA(),CM7)</f>
        <v>-</v>
      </c>
      <c r="CN6" s="21" t="str">
        <f t="shared" ref="CN6:CV6" si="10">IF(CN7="",NA(),CN7)</f>
        <v>-</v>
      </c>
      <c r="CO6" s="21" t="str">
        <f t="shared" si="10"/>
        <v>-</v>
      </c>
      <c r="CP6" s="21" t="str">
        <f t="shared" si="10"/>
        <v>-</v>
      </c>
      <c r="CQ6" s="21">
        <f t="shared" si="10"/>
        <v>29.34</v>
      </c>
      <c r="CR6" s="21" t="str">
        <f t="shared" si="10"/>
        <v>-</v>
      </c>
      <c r="CS6" s="21" t="str">
        <f t="shared" si="10"/>
        <v>-</v>
      </c>
      <c r="CT6" s="21" t="str">
        <f t="shared" si="10"/>
        <v>-</v>
      </c>
      <c r="CU6" s="21" t="str">
        <f t="shared" si="10"/>
        <v>-</v>
      </c>
      <c r="CV6" s="21">
        <f t="shared" si="10"/>
        <v>26.12</v>
      </c>
      <c r="CW6" s="20" t="str">
        <f>IF(CW7="","",IF(CW7="-","【-】","【"&amp;SUBSTITUTE(TEXT(CW7,"#,##0.00"),"-","△")&amp;"】"))</f>
        <v>【28.16】</v>
      </c>
      <c r="CX6" s="21" t="str">
        <f>IF(CX7="",NA(),CX7)</f>
        <v>-</v>
      </c>
      <c r="CY6" s="21" t="str">
        <f t="shared" ref="CY6:DG6" si="11">IF(CY7="",NA(),CY7)</f>
        <v>-</v>
      </c>
      <c r="CZ6" s="21" t="str">
        <f t="shared" si="11"/>
        <v>-</v>
      </c>
      <c r="DA6" s="21" t="str">
        <f t="shared" si="11"/>
        <v>-</v>
      </c>
      <c r="DB6" s="21">
        <f t="shared" si="11"/>
        <v>66.34</v>
      </c>
      <c r="DC6" s="21" t="str">
        <f t="shared" si="11"/>
        <v>-</v>
      </c>
      <c r="DD6" s="21" t="str">
        <f t="shared" si="11"/>
        <v>-</v>
      </c>
      <c r="DE6" s="21" t="str">
        <f t="shared" si="11"/>
        <v>-</v>
      </c>
      <c r="DF6" s="21" t="str">
        <f t="shared" si="11"/>
        <v>-</v>
      </c>
      <c r="DG6" s="21">
        <f t="shared" si="11"/>
        <v>78.55</v>
      </c>
      <c r="DH6" s="20" t="str">
        <f>IF(DH7="","",IF(DH7="-","【-】","【"&amp;SUBSTITUTE(TEXT(DH7,"#,##0.00"),"-","△")&amp;"】"))</f>
        <v>【80.73】</v>
      </c>
      <c r="DI6" s="21" t="str">
        <f>IF(DI7="",NA(),DI7)</f>
        <v>-</v>
      </c>
      <c r="DJ6" s="21" t="str">
        <f t="shared" ref="DJ6:DR6" si="12">IF(DJ7="",NA(),DJ7)</f>
        <v>-</v>
      </c>
      <c r="DK6" s="21" t="str">
        <f t="shared" si="12"/>
        <v>-</v>
      </c>
      <c r="DL6" s="21" t="str">
        <f t="shared" si="12"/>
        <v>-</v>
      </c>
      <c r="DM6" s="21">
        <f t="shared" si="12"/>
        <v>3.13</v>
      </c>
      <c r="DN6" s="21" t="str">
        <f t="shared" si="12"/>
        <v>-</v>
      </c>
      <c r="DO6" s="21" t="str">
        <f t="shared" si="12"/>
        <v>-</v>
      </c>
      <c r="DP6" s="21" t="str">
        <f t="shared" si="12"/>
        <v>-</v>
      </c>
      <c r="DQ6" s="21" t="str">
        <f t="shared" si="12"/>
        <v>-</v>
      </c>
      <c r="DR6" s="21">
        <f t="shared" si="12"/>
        <v>28.31</v>
      </c>
      <c r="DS6" s="20" t="str">
        <f>IF(DS7="","",IF(DS7="-","【-】","【"&amp;SUBSTITUTE(TEXT(DS7,"#,##0.00"),"-","△")&amp;"】"))</f>
        <v>【30.98】</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2023</v>
      </c>
      <c r="C7" s="23">
        <v>302015</v>
      </c>
      <c r="D7" s="23">
        <v>46</v>
      </c>
      <c r="E7" s="23">
        <v>17</v>
      </c>
      <c r="F7" s="23">
        <v>6</v>
      </c>
      <c r="G7" s="23">
        <v>0</v>
      </c>
      <c r="H7" s="23" t="s">
        <v>96</v>
      </c>
      <c r="I7" s="23" t="s">
        <v>97</v>
      </c>
      <c r="J7" s="23" t="s">
        <v>98</v>
      </c>
      <c r="K7" s="23" t="s">
        <v>99</v>
      </c>
      <c r="L7" s="23" t="s">
        <v>100</v>
      </c>
      <c r="M7" s="23" t="s">
        <v>101</v>
      </c>
      <c r="N7" s="24" t="s">
        <v>102</v>
      </c>
      <c r="O7" s="24">
        <v>67.56</v>
      </c>
      <c r="P7" s="24">
        <v>0.78</v>
      </c>
      <c r="Q7" s="24">
        <v>100</v>
      </c>
      <c r="R7" s="24">
        <v>4158</v>
      </c>
      <c r="S7" s="24">
        <v>356472</v>
      </c>
      <c r="T7" s="24">
        <v>208.85</v>
      </c>
      <c r="U7" s="24">
        <v>1706.83</v>
      </c>
      <c r="V7" s="24">
        <v>2772</v>
      </c>
      <c r="W7" s="24">
        <v>0.4</v>
      </c>
      <c r="X7" s="24">
        <v>6930</v>
      </c>
      <c r="Y7" s="24" t="s">
        <v>102</v>
      </c>
      <c r="Z7" s="24" t="s">
        <v>102</v>
      </c>
      <c r="AA7" s="24" t="s">
        <v>102</v>
      </c>
      <c r="AB7" s="24" t="s">
        <v>102</v>
      </c>
      <c r="AC7" s="24">
        <v>123.07</v>
      </c>
      <c r="AD7" s="24" t="s">
        <v>102</v>
      </c>
      <c r="AE7" s="24" t="s">
        <v>102</v>
      </c>
      <c r="AF7" s="24" t="s">
        <v>102</v>
      </c>
      <c r="AG7" s="24" t="s">
        <v>102</v>
      </c>
      <c r="AH7" s="24">
        <v>105.98</v>
      </c>
      <c r="AI7" s="24">
        <v>102.33</v>
      </c>
      <c r="AJ7" s="24" t="s">
        <v>102</v>
      </c>
      <c r="AK7" s="24" t="s">
        <v>102</v>
      </c>
      <c r="AL7" s="24" t="s">
        <v>102</v>
      </c>
      <c r="AM7" s="24" t="s">
        <v>102</v>
      </c>
      <c r="AN7" s="24">
        <v>0</v>
      </c>
      <c r="AO7" s="24" t="s">
        <v>102</v>
      </c>
      <c r="AP7" s="24" t="s">
        <v>102</v>
      </c>
      <c r="AQ7" s="24" t="s">
        <v>102</v>
      </c>
      <c r="AR7" s="24" t="s">
        <v>102</v>
      </c>
      <c r="AS7" s="24">
        <v>181.51</v>
      </c>
      <c r="AT7" s="24">
        <v>114.08</v>
      </c>
      <c r="AU7" s="24" t="s">
        <v>102</v>
      </c>
      <c r="AV7" s="24" t="s">
        <v>102</v>
      </c>
      <c r="AW7" s="24" t="s">
        <v>102</v>
      </c>
      <c r="AX7" s="24" t="s">
        <v>102</v>
      </c>
      <c r="AY7" s="24">
        <v>53.49</v>
      </c>
      <c r="AZ7" s="24" t="s">
        <v>102</v>
      </c>
      <c r="BA7" s="24" t="s">
        <v>102</v>
      </c>
      <c r="BB7" s="24" t="s">
        <v>102</v>
      </c>
      <c r="BC7" s="24" t="s">
        <v>102</v>
      </c>
      <c r="BD7" s="24">
        <v>69.819999999999993</v>
      </c>
      <c r="BE7" s="24">
        <v>68.63</v>
      </c>
      <c r="BF7" s="24" t="s">
        <v>102</v>
      </c>
      <c r="BG7" s="24" t="s">
        <v>102</v>
      </c>
      <c r="BH7" s="24" t="s">
        <v>102</v>
      </c>
      <c r="BI7" s="24" t="s">
        <v>102</v>
      </c>
      <c r="BJ7" s="24">
        <v>37.72</v>
      </c>
      <c r="BK7" s="24" t="s">
        <v>102</v>
      </c>
      <c r="BL7" s="24" t="s">
        <v>102</v>
      </c>
      <c r="BM7" s="24" t="s">
        <v>102</v>
      </c>
      <c r="BN7" s="24" t="s">
        <v>102</v>
      </c>
      <c r="BO7" s="24">
        <v>1149.7</v>
      </c>
      <c r="BP7" s="24">
        <v>1069.8900000000001</v>
      </c>
      <c r="BQ7" s="24" t="s">
        <v>102</v>
      </c>
      <c r="BR7" s="24" t="s">
        <v>102</v>
      </c>
      <c r="BS7" s="24" t="s">
        <v>102</v>
      </c>
      <c r="BT7" s="24" t="s">
        <v>102</v>
      </c>
      <c r="BU7" s="24">
        <v>39.51</v>
      </c>
      <c r="BV7" s="24" t="s">
        <v>102</v>
      </c>
      <c r="BW7" s="24" t="s">
        <v>102</v>
      </c>
      <c r="BX7" s="24" t="s">
        <v>102</v>
      </c>
      <c r="BY7" s="24" t="s">
        <v>102</v>
      </c>
      <c r="BZ7" s="24">
        <v>35.96</v>
      </c>
      <c r="CA7" s="24">
        <v>39.89</v>
      </c>
      <c r="CB7" s="24" t="s">
        <v>102</v>
      </c>
      <c r="CC7" s="24" t="s">
        <v>102</v>
      </c>
      <c r="CD7" s="24" t="s">
        <v>102</v>
      </c>
      <c r="CE7" s="24" t="s">
        <v>102</v>
      </c>
      <c r="CF7" s="24">
        <v>504.38</v>
      </c>
      <c r="CG7" s="24" t="s">
        <v>102</v>
      </c>
      <c r="CH7" s="24" t="s">
        <v>102</v>
      </c>
      <c r="CI7" s="24" t="s">
        <v>102</v>
      </c>
      <c r="CJ7" s="24" t="s">
        <v>102</v>
      </c>
      <c r="CK7" s="24">
        <v>481.96</v>
      </c>
      <c r="CL7" s="24">
        <v>426.52</v>
      </c>
      <c r="CM7" s="24" t="s">
        <v>102</v>
      </c>
      <c r="CN7" s="24" t="s">
        <v>102</v>
      </c>
      <c r="CO7" s="24" t="s">
        <v>102</v>
      </c>
      <c r="CP7" s="24" t="s">
        <v>102</v>
      </c>
      <c r="CQ7" s="24">
        <v>29.34</v>
      </c>
      <c r="CR7" s="24" t="s">
        <v>102</v>
      </c>
      <c r="CS7" s="24" t="s">
        <v>102</v>
      </c>
      <c r="CT7" s="24" t="s">
        <v>102</v>
      </c>
      <c r="CU7" s="24" t="s">
        <v>102</v>
      </c>
      <c r="CV7" s="24">
        <v>26.12</v>
      </c>
      <c r="CW7" s="24">
        <v>28.16</v>
      </c>
      <c r="CX7" s="24" t="s">
        <v>102</v>
      </c>
      <c r="CY7" s="24" t="s">
        <v>102</v>
      </c>
      <c r="CZ7" s="24" t="s">
        <v>102</v>
      </c>
      <c r="DA7" s="24" t="s">
        <v>102</v>
      </c>
      <c r="DB7" s="24">
        <v>66.34</v>
      </c>
      <c r="DC7" s="24" t="s">
        <v>102</v>
      </c>
      <c r="DD7" s="24" t="s">
        <v>102</v>
      </c>
      <c r="DE7" s="24" t="s">
        <v>102</v>
      </c>
      <c r="DF7" s="24" t="s">
        <v>102</v>
      </c>
      <c r="DG7" s="24">
        <v>78.55</v>
      </c>
      <c r="DH7" s="24">
        <v>80.73</v>
      </c>
      <c r="DI7" s="24" t="s">
        <v>102</v>
      </c>
      <c r="DJ7" s="24" t="s">
        <v>102</v>
      </c>
      <c r="DK7" s="24" t="s">
        <v>102</v>
      </c>
      <c r="DL7" s="24" t="s">
        <v>102</v>
      </c>
      <c r="DM7" s="24">
        <v>3.13</v>
      </c>
      <c r="DN7" s="24" t="s">
        <v>102</v>
      </c>
      <c r="DO7" s="24" t="s">
        <v>102</v>
      </c>
      <c r="DP7" s="24" t="s">
        <v>102</v>
      </c>
      <c r="DQ7" s="24" t="s">
        <v>102</v>
      </c>
      <c r="DR7" s="24">
        <v>28.31</v>
      </c>
      <c r="DS7" s="24">
        <v>30.98</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10754</cp:lastModifiedBy>
  <cp:lastPrinted>2025-02-03T00:41:33Z</cp:lastPrinted>
  <dcterms:created xsi:type="dcterms:W3CDTF">2025-01-24T07:21:58Z</dcterms:created>
  <dcterms:modified xsi:type="dcterms:W3CDTF">2025-02-03T00:41:42Z</dcterms:modified>
  <cp:category/>
</cp:coreProperties>
</file>