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経理課\水道経理課　財務経営班\経理課 財務班\●財政班共通\☆照会・回答\250123_公営企業に係る経営比較分析表（令和５年度決算）の分析等について\"/>
    </mc:Choice>
  </mc:AlternateContent>
  <xr:revisionPtr revIDLastSave="0" documentId="13_ncr:1_{73E7EF9D-0D42-4338-AFE2-4F5EB27B0433}" xr6:coauthVersionLast="36" xr6:coauthVersionMax="36" xr10:uidLastSave="{00000000-0000-0000-0000-000000000000}"/>
  <workbookProtection workbookAlgorithmName="SHA-512" workbookHashValue="NRlOlau+XXtFlcSF4jMHQ4Od23Cn7iDYKsI2ur4lXnUu14tODcW4bxLBREbn3toelBuoPuuC7rjAb1tLMHrcoA==" workbookSaltValue="CQt1dJOciyhLrzcP63ltVQ==" workbookSpinCount="100000" lockStructure="1"/>
  <bookViews>
    <workbookView xWindow="0" yWindow="0" windowWidth="23040" windowHeight="92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 i="5" l="1"/>
  <c r="F10" i="5"/>
  <c r="CX10" i="5" s="1"/>
  <c r="E10" i="5"/>
  <c r="DH10" i="5" s="1"/>
  <c r="D10" i="5"/>
  <c r="CV10" i="5" s="1"/>
  <c r="C10" i="5"/>
  <c r="B10" i="5"/>
  <c r="U10" i="5" s="1"/>
  <c r="DZ9" i="5"/>
  <c r="DO9" i="5"/>
  <c r="DD9" i="5"/>
  <c r="CS9" i="5"/>
  <c r="CH9" i="5"/>
  <c r="BW9" i="5"/>
  <c r="BL9" i="5"/>
  <c r="BA9" i="5"/>
  <c r="AP9" i="5"/>
  <c r="AE9" i="5"/>
  <c r="T9" i="5"/>
  <c r="EJ6" i="5"/>
  <c r="EI6" i="5"/>
  <c r="EE12" i="5" s="1"/>
  <c r="EH6" i="5"/>
  <c r="ED12" i="5" s="1"/>
  <c r="EG6" i="5"/>
  <c r="EC12" i="5" s="1"/>
  <c r="EF6" i="5"/>
  <c r="EE6" i="5"/>
  <c r="EA12" i="5" s="1"/>
  <c r="ED6" i="5"/>
  <c r="EE11" i="5" s="1"/>
  <c r="EC6" i="5"/>
  <c r="PZ80" i="4"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AZ80" i="4" s="1"/>
  <c r="DD6" i="5"/>
  <c r="DE11" i="5" s="1"/>
  <c r="DC6" i="5"/>
  <c r="DB6" i="5"/>
  <c r="CX12" i="5" s="1"/>
  <c r="DA6" i="5"/>
  <c r="CW12" i="5" s="1"/>
  <c r="CZ6" i="5"/>
  <c r="CY6" i="5"/>
  <c r="CU12" i="5" s="1"/>
  <c r="CX6" i="5"/>
  <c r="CT12" i="5" s="1"/>
  <c r="CW6" i="5"/>
  <c r="CX11" i="5" s="1"/>
  <c r="CV6" i="5"/>
  <c r="CW11" i="5" s="1"/>
  <c r="CU6" i="5"/>
  <c r="PT55" i="4" s="1"/>
  <c r="CT6" i="5"/>
  <c r="CU11" i="5" s="1"/>
  <c r="CS6" i="5"/>
  <c r="CT11" i="5" s="1"/>
  <c r="CR6" i="5"/>
  <c r="CQ6" i="5"/>
  <c r="CM12" i="5" s="1"/>
  <c r="CP6" i="5"/>
  <c r="CL12" i="5" s="1"/>
  <c r="CO6" i="5"/>
  <c r="CK12" i="5" s="1"/>
  <c r="CN6" i="5"/>
  <c r="CJ12" i="5" s="1"/>
  <c r="CM6" i="5"/>
  <c r="CI12" i="5" s="1"/>
  <c r="CL6" i="5"/>
  <c r="CM11" i="5" s="1"/>
  <c r="CK6" i="5"/>
  <c r="LT55" i="4" s="1"/>
  <c r="CJ6" i="5"/>
  <c r="CK11" i="5" s="1"/>
  <c r="CI6" i="5"/>
  <c r="CJ11" i="5" s="1"/>
  <c r="CH6" i="5"/>
  <c r="CI11" i="5" s="1"/>
  <c r="CG6" i="5"/>
  <c r="EH90" i="4" s="1"/>
  <c r="CF6" i="5"/>
  <c r="CE6" i="5"/>
  <c r="CA12" i="5" s="1"/>
  <c r="CD6" i="5"/>
  <c r="BZ12" i="5" s="1"/>
  <c r="CC6" i="5"/>
  <c r="BY12" i="5" s="1"/>
  <c r="CB6" i="5"/>
  <c r="CA6" i="5"/>
  <c r="HT55" i="4" s="1"/>
  <c r="BZ6" i="5"/>
  <c r="CA11" i="5" s="1"/>
  <c r="BY6" i="5"/>
  <c r="BZ11" i="5" s="1"/>
  <c r="BX6" i="5"/>
  <c r="BY11" i="5" s="1"/>
  <c r="BW6" i="5"/>
  <c r="ER55" i="4" s="1"/>
  <c r="BV6" i="5"/>
  <c r="BU6" i="5"/>
  <c r="BQ12" i="5" s="1"/>
  <c r="BT6" i="5"/>
  <c r="BP12" i="5" s="1"/>
  <c r="BS6" i="5"/>
  <c r="BO12" i="5" s="1"/>
  <c r="BR6" i="5"/>
  <c r="BN12" i="5" s="1"/>
  <c r="BQ6" i="5"/>
  <c r="BM12" i="5" s="1"/>
  <c r="BP6" i="5"/>
  <c r="BQ11" i="5" s="1"/>
  <c r="BO6" i="5"/>
  <c r="BP11" i="5" s="1"/>
  <c r="BN6" i="5"/>
  <c r="BO11" i="5" s="1"/>
  <c r="BM6" i="5"/>
  <c r="AR55" i="4" s="1"/>
  <c r="BL6" i="5"/>
  <c r="BM11" i="5" s="1"/>
  <c r="BK6" i="5"/>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MW81" i="4"/>
  <c r="KO81" i="4"/>
  <c r="JN81" i="4"/>
  <c r="IM81" i="4"/>
  <c r="GK81" i="4"/>
  <c r="CA81" i="4"/>
  <c r="AZ81" i="4"/>
  <c r="Y81" i="4"/>
  <c r="RA80" i="4"/>
  <c r="OY80" i="4"/>
  <c r="NX80" i="4"/>
  <c r="MW80" i="4"/>
  <c r="KO80" i="4"/>
  <c r="JN80" i="4"/>
  <c r="IM80" i="4"/>
  <c r="GK80" i="4"/>
  <c r="EC80" i="4"/>
  <c r="DB80" i="4"/>
  <c r="CA80" i="4"/>
  <c r="Y80" i="4"/>
  <c r="RA79" i="4"/>
  <c r="OY79" i="4"/>
  <c r="MW79" i="4"/>
  <c r="JN79" i="4"/>
  <c r="IM79" i="4"/>
  <c r="EC79" i="4"/>
  <c r="DB79" i="4"/>
  <c r="CA79" i="4"/>
  <c r="Y79" i="4"/>
  <c r="RH56" i="4"/>
  <c r="OZ56" i="4"/>
  <c r="OF56" i="4"/>
  <c r="MN56" i="4"/>
  <c r="LT56" i="4"/>
  <c r="KZ56" i="4"/>
  <c r="KF56" i="4"/>
  <c r="JL56" i="4"/>
  <c r="GZ56" i="4"/>
  <c r="GF56" i="4"/>
  <c r="CF56" i="4"/>
  <c r="BL56" i="4"/>
  <c r="AR56" i="4"/>
  <c r="QN55" i="4"/>
  <c r="OZ55" i="4"/>
  <c r="MN55" i="4"/>
  <c r="KZ55" i="4"/>
  <c r="JL55" i="4"/>
  <c r="GZ55" i="4"/>
  <c r="GF55" i="4"/>
  <c r="FL55" i="4"/>
  <c r="CZ55" i="4"/>
  <c r="CF55" i="4"/>
  <c r="BL55" i="4"/>
  <c r="X55" i="4"/>
  <c r="RH54" i="4"/>
  <c r="QN54" i="4"/>
  <c r="PT54" i="4"/>
  <c r="OF54" i="4"/>
  <c r="MN54" i="4"/>
  <c r="KZ54" i="4"/>
  <c r="JL54" i="4"/>
  <c r="GZ54" i="4"/>
  <c r="GF54" i="4"/>
  <c r="CZ54" i="4"/>
  <c r="CF54" i="4"/>
  <c r="BL54" i="4"/>
  <c r="X54" i="4"/>
  <c r="RH33" i="4"/>
  <c r="OZ33" i="4"/>
  <c r="OF33" i="4"/>
  <c r="MN33" i="4"/>
  <c r="LT33" i="4"/>
  <c r="KZ33" i="4"/>
  <c r="KF33" i="4"/>
  <c r="JL33" i="4"/>
  <c r="GZ33" i="4"/>
  <c r="GF33" i="4"/>
  <c r="CF33" i="4"/>
  <c r="BL33" i="4"/>
  <c r="AR33" i="4"/>
  <c r="QN32" i="4"/>
  <c r="OZ32" i="4"/>
  <c r="MN32" i="4"/>
  <c r="KZ32" i="4"/>
  <c r="JL32" i="4"/>
  <c r="GZ32" i="4"/>
  <c r="GF32" i="4"/>
  <c r="FL32" i="4"/>
  <c r="CZ32" i="4"/>
  <c r="CF32" i="4"/>
  <c r="BL32" i="4"/>
  <c r="X32" i="4"/>
  <c r="RH31" i="4"/>
  <c r="QN31" i="4"/>
  <c r="PT31" i="4"/>
  <c r="OF31" i="4"/>
  <c r="MN31" i="4"/>
  <c r="KZ31" i="4"/>
  <c r="JL31" i="4"/>
  <c r="GZ31" i="4"/>
  <c r="GF31" i="4"/>
  <c r="CZ31" i="4"/>
  <c r="CF31" i="4"/>
  <c r="BL31" i="4"/>
  <c r="X31" i="4"/>
  <c r="LZ10" i="4"/>
  <c r="IT10" i="4"/>
  <c r="FN10" i="4"/>
  <c r="CH10" i="4"/>
  <c r="B10" i="4"/>
  <c r="PF8" i="4"/>
  <c r="LZ8" i="4"/>
  <c r="IT8" i="4"/>
  <c r="FN8" i="4"/>
  <c r="CH8" i="4"/>
  <c r="B8" i="4"/>
  <c r="B5" i="4"/>
  <c r="Y10" i="5" l="1"/>
  <c r="CK10" i="5"/>
  <c r="DE10" i="5"/>
  <c r="AI10" i="5"/>
  <c r="DG10" i="5"/>
  <c r="AS10" i="5"/>
  <c r="DI10" i="5"/>
  <c r="BO10" i="5"/>
  <c r="DR10" i="5"/>
  <c r="BQ10" i="5"/>
  <c r="DS10" i="5"/>
  <c r="BZ10" i="5"/>
  <c r="EC10" i="5"/>
  <c r="W10" i="5"/>
  <c r="CA10" i="5"/>
  <c r="EB10" i="5"/>
  <c r="CJ10" i="5"/>
  <c r="AR10" i="5"/>
  <c r="DQ10" i="5"/>
  <c r="BY10" i="5"/>
  <c r="AG10" i="5"/>
  <c r="DF10" i="5"/>
  <c r="BN10" i="5"/>
  <c r="V10" i="5"/>
  <c r="AZ79" i="4"/>
  <c r="AR54" i="4"/>
  <c r="AR31" i="4"/>
  <c r="V11" i="5"/>
  <c r="BD11" i="5"/>
  <c r="CL11" i="5"/>
  <c r="QN56" i="4"/>
  <c r="HL81" i="4"/>
  <c r="CU10" i="5"/>
  <c r="AF11" i="5"/>
  <c r="BN11" i="5"/>
  <c r="CV11" i="5"/>
  <c r="BC10" i="5"/>
  <c r="AJ11" i="5"/>
  <c r="BX11" i="5"/>
  <c r="DF11" i="5"/>
  <c r="ED11" i="5"/>
  <c r="RH32" i="4"/>
  <c r="QN33" i="4"/>
  <c r="RH55" i="4"/>
  <c r="OF32" i="4"/>
  <c r="X33" i="4"/>
  <c r="CZ33" i="4"/>
  <c r="OF55" i="4"/>
  <c r="X56" i="4"/>
  <c r="CZ56" i="4"/>
  <c r="OY81" i="4"/>
  <c r="FL31" i="4"/>
  <c r="KF31" i="4"/>
  <c r="OZ31" i="4"/>
  <c r="KF32" i="4"/>
  <c r="FL33" i="4"/>
  <c r="FL54" i="4"/>
  <c r="KF54" i="4"/>
  <c r="OZ54" i="4"/>
  <c r="KF55" i="4"/>
  <c r="FL56" i="4"/>
  <c r="HL79" i="4"/>
  <c r="NX79" i="4"/>
  <c r="EC81" i="4"/>
  <c r="AF12" i="5"/>
  <c r="ER33" i="4"/>
  <c r="AJ12" i="5"/>
  <c r="HT33" i="4"/>
  <c r="BD12" i="5"/>
  <c r="PT33" i="4"/>
  <c r="BX12" i="5"/>
  <c r="ER56" i="4"/>
  <c r="CB12" i="5"/>
  <c r="HT56" i="4"/>
  <c r="CV12" i="5"/>
  <c r="PT56" i="4"/>
  <c r="DH12" i="5"/>
  <c r="DB81" i="4"/>
  <c r="DQ11" i="5"/>
  <c r="HL80" i="4"/>
  <c r="EB12" i="5"/>
  <c r="NX81" i="4"/>
  <c r="CT10" i="5"/>
  <c r="BB10" i="5"/>
  <c r="EA10" i="5"/>
  <c r="CI10" i="5"/>
  <c r="AQ10" i="5"/>
  <c r="DP10" i="5"/>
  <c r="BX10" i="5"/>
  <c r="AF10" i="5"/>
  <c r="GK79" i="4"/>
  <c r="ER54" i="4"/>
  <c r="ER31" i="4"/>
  <c r="BM10" i="5"/>
  <c r="AT11" i="5"/>
  <c r="CB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<sst xmlns="http://schemas.openxmlformats.org/spreadsheetml/2006/main" count="262" uniqueCount="107">
  <si>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</si>
  <si>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</si>
  <si>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</si>
  <si>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</si>
  <si>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</si>
  <si>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</si>
  <si>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</si>
  <si>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</si>
  <si>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</si>
  <si>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</si>
  <si>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</si>
  <si>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</si>
  <si>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</si>
  <si>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</si>
  <si>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</si>
  <si>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</si>
  <si>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</si>
  <si>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</si>
  <si>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</si>
  <si>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</si>
  <si>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</si>
  <si>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</si>
  <si>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</si>
  <si>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</si>
  <si>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</si>
  <si>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</si>
  <si>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</si>
  <si>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</si>
  <si>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</si>
  <si>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</si>
  <si>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</si>
  <si>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</si>
  <si>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</si>
  <si>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</si>
  <si>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</si>
  <si>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</si>
  <si>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</si>
  <si>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</si>
  <si>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</si>
  <si>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</si>
  <si>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</si>
  <si>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</si>
  <si>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</si>
  <si>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</si>
  <si>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</si>
  <si>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</si>
  <si>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</si>
  <si>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</si>
  <si>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</si>
  <si>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</si>
  <si>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</si>
  <si>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</si>
  <si>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</si>
  <si>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</si>
  <si>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</si>
  <si>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</si>
  <si>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</si>
  <si>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</si>
  <si>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</si>
  <si>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</si>
  <si>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</si>
  <si>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</si>
  <si>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</si>
  <si>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</si>
  <si>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</si>
  <si>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</si>
  <si>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</si>
  <si>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</si>
  <si>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</si>
  <si>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</si>
  <si>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</si>
  <si>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</si>
  <si>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</si>
  <si>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</si>
  <si>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</si>
  <si>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</si>
  <si>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</si>
  <si>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</si>
  <si>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</si>
  <si>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</si>
  <si>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</si>
  <si>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</si>
  <si>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</si>
  <si>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</si>
  <si>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</si>
  <si>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</si>
  <si>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</si>
  <si>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</si>
  <si>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302015</t>
  </si>
  <si>
    <t>46</t>
  </si>
  <si>
    <t>02</t>
  </si>
  <si>
    <t>0</t>
  </si>
  <si>
    <t>000</t>
  </si>
  <si>
    <t>和歌山県　和歌山市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</si>
  <si>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</si>
  <si>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</si>
  <si>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</si>
  <si>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</si>
  <si>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</si>
  <si>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</si>
  <si>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</si>
  <si>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</si>
  <si>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</si>
  <si>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</si>
  <si>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関しては、本市の事業経営の状況は、類似団体と比較して概ね良好と言える。しかし、施設の老朽化は全国的な課題であり、本市においても対策が必要である。すべての施設を更新するには膨大な費用と期間が必要となるため、今後の施設整備は、将来の水需要に沿った適正規模の投資を行う必要がある。</t>
    <phoneticPr fontId="5"/>
  </si>
  <si>
    <t>　①有形固定資産減価償却率（％）は、平均値より6.29ポイント高くなっており、老朽化した施設を計画的に更新する必要がある。
　②管路経年化率（％）及び③管路更新率（％）は、浄水場の整備を優先的に行っており、平成３０年度から管路の更新は行っているものの、耐用年数にあわせて行えていない状況にあり、経年化管路の更新について検討していく必要がある。</t>
    <rPh sb="103" eb="105">
      <t>ヘイセイ</t>
    </rPh>
    <rPh sb="107" eb="109">
      <t>ネンド</t>
    </rPh>
    <phoneticPr fontId="5"/>
  </si>
  <si>
    <t>　①経常収支比率（％）は、料金収入がほぼ一定の金額で推移しており、経費の抑制により、毎年黒字を確保できている。
　②累積欠損金比率（％）は、各年度0.00％で推移している。
　③流動比率（％）は、100％以上あり、平均値を大きく上回っている。令和３年度は他会計への長期貸付を行ったことにより大きく減少したが、令和４年度、令和５年度は貸付金の一部が返還され、数値が上昇した。
　④企業債残高対給水収益比率（％）は、類似団体平均値と比べ高い推移を示している。これは、これまで行った施設整備の財源に、企業債を多く用いたことにより企業債残高が多いことが要因であるが、企業債発行の抑制を図ることにより、減少傾向であり、全国平均を下回ることができている。
　⑤料金回収率（％）の推移についても、①の要因により、100％以上を確保できている。
　⑥給水原価（円）は、平均値に比べて5.84円／㎥低くなっており、効率性が高いことを表している。
　⑦施設利用率（％）は、平均値に比べて低くなっており、これは使用水量の減少によるものである。
　⑧契約率（％）は、平均値より0.83ポイント高く、類似団体より適切な規模の投資ができていることを表している。</t>
    <rPh sb="111" eb="112">
      <t>オオ</t>
    </rPh>
    <rPh sb="114" eb="116">
      <t>ウワマワ</t>
    </rPh>
    <rPh sb="154" eb="156">
      <t>レイワ</t>
    </rPh>
    <rPh sb="160" eb="162">
      <t>レイワ</t>
    </rPh>
    <rPh sb="163" eb="165">
      <t>ネンド</t>
    </rPh>
    <rPh sb="206" eb="208">
      <t>ルイジ</t>
    </rPh>
    <rPh sb="208" eb="210">
      <t>ダンタイ</t>
    </rPh>
    <rPh sb="261" eb="264">
      <t>キギョウサイ</t>
    </rPh>
    <rPh sb="264" eb="266">
      <t>ザンダカ</t>
    </rPh>
    <rPh sb="267" eb="268">
      <t>オオ</t>
    </rPh>
    <rPh sb="272" eb="274">
      <t>ヨウイン</t>
    </rPh>
    <rPh sb="304" eb="308">
      <t>ゼンコクヘイキン</t>
    </rPh>
    <rPh sb="309" eb="311">
      <t>シタマワ</t>
    </rPh>
    <rPh sb="333" eb="334">
      <t>アタイ</t>
    </rPh>
    <rPh sb="335" eb="336">
      <t>クラ</t>
    </rPh>
    <rPh sb="338" eb="33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</si>
</sst>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60.29</c:v>
                </c:pt>
                <c:pt idx="1">
                  <c:v>62.69</c:v>
                </c:pt>
                <c:pt idx="2">
                  <c:v>65.16</c:v>
                </c:pt>
                <c:pt idx="3">
                  <c:v>66.94</c:v>
                </c:pt>
                <c:pt idx="4">
                  <c:v>68.73</c:v>
                </c:pt>
              </c:numCache>
            </c:numRef>
          </c:val>
          <c:extLst>
            <c:ext xmlns:c16="http://schemas.microsoft.com/office/drawing/2014/chart" uri="{C3380CC4-5D6E-409C-BE32-E72D297353CC}">
              <c16:uniqueId val="{00000000-603A-4504-95C7-752F37F09A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603A-4504-95C7-752F37F09A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73.48</c:v>
                </c:pt>
                <c:pt idx="1">
                  <c:v>73.63</c:v>
                </c:pt>
                <c:pt idx="2">
                  <c:v>74.02</c:v>
                </c:pt>
                <c:pt idx="3">
                  <c:v>72.59</c:v>
                </c:pt>
                <c:pt idx="4">
                  <c:v>72.569999999999993</c:v>
                </c:pt>
              </c:numCache>
            </c:numRef>
          </c:val>
          <c:extLst>
            <c:ext xmlns:c16="http://schemas.microsoft.com/office/drawing/2014/chart" uri="{C3380CC4-5D6E-409C-BE32-E72D297353CC}">
              <c16:uniqueId val="{00000000-E1AB-4ED4-B8D0-1EB23A9322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E1AB-4ED4-B8D0-1EB23A9322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1.58</c:v>
                </c:pt>
                <c:pt idx="1">
                  <c:v>0.22</c:v>
                </c:pt>
                <c:pt idx="2">
                  <c:v>0</c:v>
                </c:pt>
                <c:pt idx="3">
                  <c:v>1.92</c:v>
                </c:pt>
                <c:pt idx="4">
                  <c:v>0</c:v>
                </c:pt>
              </c:numCache>
            </c:numRef>
          </c:val>
          <c:extLst>
            <c:ext xmlns:c16="http://schemas.microsoft.com/office/drawing/2014/chart" uri="{C3380CC4-5D6E-409C-BE32-E72D297353CC}">
              <c16:uniqueId val="{00000000-879A-46A5-A3AC-592926CA69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879A-46A5-A3AC-592926CA69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372</c:v>
                </c:pt>
                <c:pt idx="1">
                  <c:v>485.81</c:v>
                </c:pt>
                <c:pt idx="2">
                  <c:v>326.74</c:v>
                </c:pt>
                <c:pt idx="3">
                  <c:v>615.92999999999995</c:v>
                </c:pt>
                <c:pt idx="4">
                  <c:v>742.48</c:v>
                </c:pt>
              </c:numCache>
            </c:numRef>
          </c:val>
          <c:extLst>
            <c:ext xmlns:c16="http://schemas.microsoft.com/office/drawing/2014/chart" uri="{C3380CC4-5D6E-409C-BE32-E72D297353CC}">
              <c16:uniqueId val="{00000000-7F30-41E2-A530-802BAC5925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7F30-41E2-A530-802BAC5925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327.61</c:v>
                </c:pt>
                <c:pt idx="1">
                  <c:v>297.87</c:v>
                </c:pt>
                <c:pt idx="2">
                  <c:v>282.67</c:v>
                </c:pt>
                <c:pt idx="3">
                  <c:v>255.15</c:v>
                </c:pt>
                <c:pt idx="4">
                  <c:v>229.43</c:v>
                </c:pt>
              </c:numCache>
            </c:numRef>
          </c:val>
          <c:extLst>
            <c:ext xmlns:c16="http://schemas.microsoft.com/office/drawing/2014/chart" uri="{C3380CC4-5D6E-409C-BE32-E72D297353CC}">
              <c16:uniqueId val="{00000000-CA86-4281-BBCB-47B9207AC0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CA86-4281-BBCB-47B9207AC0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124.05</c:v>
                </c:pt>
                <c:pt idx="1">
                  <c:v>135.49</c:v>
                </c:pt>
                <c:pt idx="2">
                  <c:v>132.83000000000001</c:v>
                </c:pt>
                <c:pt idx="3">
                  <c:v>132.4</c:v>
                </c:pt>
                <c:pt idx="4">
                  <c:v>131.16</c:v>
                </c:pt>
              </c:numCache>
            </c:numRef>
          </c:val>
          <c:extLst>
            <c:ext xmlns:c16="http://schemas.microsoft.com/office/drawing/2014/chart" uri="{C3380CC4-5D6E-409C-BE32-E72D297353CC}">
              <c16:uniqueId val="{00000000-1BC6-41EC-B9A9-F364B57805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1BC6-41EC-B9A9-F364B57805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13.26</c:v>
                </c:pt>
                <c:pt idx="1">
                  <c:v>12.12</c:v>
                </c:pt>
                <c:pt idx="2">
                  <c:v>12.35</c:v>
                </c:pt>
                <c:pt idx="3">
                  <c:v>12.39</c:v>
                </c:pt>
                <c:pt idx="4">
                  <c:v>12.52</c:v>
                </c:pt>
              </c:numCache>
            </c:numRef>
          </c:val>
          <c:extLst>
            <c:ext xmlns:c16="http://schemas.microsoft.com/office/drawing/2014/chart" uri="{C3380CC4-5D6E-409C-BE32-E72D297353CC}">
              <c16:uniqueId val="{00000000-B083-4A31-ACD3-7D58969247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B083-4A31-ACD3-7D58969247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67.98</c:v>
                </c:pt>
                <c:pt idx="1">
                  <c:v>65.760000000000005</c:v>
                </c:pt>
                <c:pt idx="2">
                  <c:v>57.38</c:v>
                </c:pt>
                <c:pt idx="3">
                  <c:v>52.63</c:v>
                </c:pt>
                <c:pt idx="4">
                  <c:v>53.89</c:v>
                </c:pt>
              </c:numCache>
            </c:numRef>
          </c:val>
          <c:extLst>
            <c:ext xmlns:c16="http://schemas.microsoft.com/office/drawing/2014/chart" uri="{C3380CC4-5D6E-409C-BE32-E72D297353CC}">
              <c16:uniqueId val="{00000000-283C-4C0C-B8B4-8EDEDAD640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283C-4C0C-B8B4-8EDEDAD640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80.83</c:v>
                </c:pt>
                <c:pt idx="1">
                  <c:v>81.03</c:v>
                </c:pt>
                <c:pt idx="2">
                  <c:v>81.03</c:v>
                </c:pt>
                <c:pt idx="3">
                  <c:v>81.03</c:v>
                </c:pt>
                <c:pt idx="4">
                  <c:v>81.03</c:v>
                </c:pt>
              </c:numCache>
            </c:numRef>
          </c:val>
          <c:extLst>
            <c:ext xmlns:c16="http://schemas.microsoft.com/office/drawing/2014/chart" uri="{C3380CC4-5D6E-409C-BE32-E72D297353CC}">
              <c16:uniqueId val="{00000000-6784-40D2-B7F2-E090714539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6784-40D2-B7F2-E090714539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B1-4D92-AED0-1D292F762E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26B1-4D92-AED0-1D292F762E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123.43</c:v>
                </c:pt>
                <c:pt idx="1">
                  <c:v>133.75</c:v>
                </c:pt>
                <c:pt idx="2">
                  <c:v>131.34</c:v>
                </c:pt>
                <c:pt idx="3">
                  <c:v>130.72</c:v>
                </c:pt>
                <c:pt idx="4">
                  <c:v>129.81</c:v>
                </c:pt>
              </c:numCache>
            </c:numRef>
          </c:val>
          <c:extLst>
            <c:ext xmlns:c16="http://schemas.microsoft.com/office/drawing/2014/chart" uri="{C3380CC4-5D6E-409C-BE32-E72D297353CC}">
              <c16:uniqueId val="{00000000-AC9C-44A2-802B-16F1D4C0E0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AC9C-44A2-802B-16F1D4C0E0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1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和歌山県　和歌山市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415000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223643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75.7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336286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123.43</v>
      </c>
      <c r="Y32" s="121"/>
      <c r="Z32" s="121"/>
      <c r="AA32" s="121"/>
      <c r="AB32" s="121"/>
      <c r="AC32" s="121"/>
      <c r="AD32" s="121"/>
      <c r="AE32" s="121"/>
      <c r="AF32" s="121"/>
      <c r="AG32" s="121"/>
      <c r="AH32" s="121"/>
      <c r="AI32" s="121"/>
      <c r="AJ32" s="121"/>
      <c r="AK32" s="121"/>
      <c r="AL32" s="121"/>
      <c r="AM32" s="121"/>
      <c r="AN32" s="121"/>
      <c r="AO32" s="121"/>
      <c r="AP32" s="121"/>
      <c r="AQ32" s="122"/>
      <c r="AR32" s="120">
        <f>データ!U6</f>
        <v>133.75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131.34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130.72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129.81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372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485.81</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326.74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615.92999999999995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742.48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327.61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297.87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282.67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255.15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229.43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124.05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135.49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132.83000000000001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132.4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131.16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13.26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12.12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12.35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12.39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12.52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67.98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65.760000000000005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57.38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52.63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53.89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80.83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81.03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81.03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81.03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81.03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60.29</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62.69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65.16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68.73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73.48</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73.63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74.02</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72.59</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72.569999999999993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1.58</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0.22</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1.92</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60.09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60.35</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61.07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61.99</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62.44</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50.93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52.07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50.36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51.48</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52.79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0.5</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MDUHlF8rPY3Kqsh69N443X5M/j/ntR0zQikDk9PHnlkYLphA1s5l8xvcwDs7QnMDFQ96QriPmKTIezZyP99EQ==" saltValue="VszvnJA4CYj8m+HBTT3TB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123.43</v>
      </c>
      <c r="U6" s="35">
        <f>U7</f>
        <v>133.75</v>
      </c>
      <c r="V6" s="35">
        <f>V7</f>
        <v>131.34</v>
      </c>
      <c r="W6" s="35">
        <f>W7</f>
        <v>130.72</v>
      </c>
      <c r="X6" s="35">
        <f t="shared" si="3"/>
        <v>129.81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372</v>
      </c>
      <c r="AQ6" s="35">
        <f>AQ7</f>
        <v>485.81</v>
      </c>
      <c r="AR6" s="35">
        <f>AR7</f>
        <v>326.74</v>
      </c>
      <c r="AS6" s="35">
        <f>AS7</f>
        <v>615.92999999999995</v>
      </c>
      <c r="AT6" s="35">
        <f t="shared" si="3"/>
        <v>742.48</v>
      </c>
      <c r="AU6" s="35">
        <f t="shared" si="3"/>
        <v>368.36</v>
      </c>
      <c r="AV6" s="35">
        <f t="shared" si="3"/>
        <v>380.84</v>
      </c>
      <c r="AW6" s="35">
        <f t="shared" si="3"/>
        <v>424.64</v>
      </c>
      <c r="AX6" s="35">
        <f t="shared" si="3"/>
        <v>427.23</v>
      </c>
      <c r="AY6" s="35">
        <f t="shared" si="3"/>
        <v>454.07</v>
      </c>
      <c r="AZ6" s="33" t="str">
        <f>IF(AZ7="-","【-】","【"&amp;SUBSTITUTE(TEXT(AZ7,"#,##0.00"),"-","△")&amp;"】")</f>
        <v>【494.95】</v>
      </c>
      <c r="BA6" s="35">
        <f t="shared" si="3"/>
        <v>327.61</v>
      </c>
      <c r="BB6" s="35">
        <f>BB7</f>
        <v>297.87</v>
      </c>
      <c r="BC6" s="35">
        <f>BC7</f>
        <v>282.67</v>
      </c>
      <c r="BD6" s="35">
        <f>BD7</f>
        <v>255.15</v>
      </c>
      <c r="BE6" s="35">
        <f t="shared" si="3"/>
        <v>229.43</v>
      </c>
      <c r="BF6" s="35">
        <f t="shared" si="3"/>
        <v>227.51</v>
      </c>
      <c r="BG6" s="35">
        <f t="shared" si="3"/>
        <v>225.72</v>
      </c>
      <c r="BH6" s="35">
        <f t="shared" si="3"/>
        <v>217.8</v>
      </c>
      <c r="BI6" s="35">
        <f t="shared" si="3"/>
        <v>216.05</v>
      </c>
      <c r="BJ6" s="35">
        <f t="shared" si="3"/>
        <v>213.13</v>
      </c>
      <c r="BK6" s="33" t="str">
        <f>IF(BK7="-","【-】","【"&amp;SUBSTITUTE(TEXT(BK7,"#,##0.00"),"-","△")&amp;"】")</f>
        <v>【229.84】</v>
      </c>
      <c r="BL6" s="35">
        <f t="shared" si="3"/>
        <v>124.05</v>
      </c>
      <c r="BM6" s="35">
        <f>BM7</f>
        <v>135.49</v>
      </c>
      <c r="BN6" s="35">
        <f>BN7</f>
        <v>132.83000000000001</v>
      </c>
      <c r="BO6" s="35">
        <f>BO7</f>
        <v>132.4</v>
      </c>
      <c r="BP6" s="35">
        <f t="shared" si="3"/>
        <v>131.16</v>
      </c>
      <c r="BQ6" s="35">
        <f t="shared" si="3"/>
        <v>117.69</v>
      </c>
      <c r="BR6" s="35">
        <f t="shared" si="3"/>
        <v>116.75</v>
      </c>
      <c r="BS6" s="35">
        <f t="shared" si="3"/>
        <v>115.48</v>
      </c>
      <c r="BT6" s="35">
        <f t="shared" si="3"/>
        <v>109.91</v>
      </c>
      <c r="BU6" s="35">
        <f t="shared" si="3"/>
        <v>111.83</v>
      </c>
      <c r="BV6" s="33" t="str">
        <f>IF(BV7="-","【-】","【"&amp;SUBSTITUTE(TEXT(BV7,"#,##0.00"),"-","△")&amp;"】")</f>
        <v>【110.13】</v>
      </c>
      <c r="BW6" s="35">
        <f t="shared" si="3"/>
        <v>13.26</v>
      </c>
      <c r="BX6" s="35">
        <f>BX7</f>
        <v>12.12</v>
      </c>
      <c r="BY6" s="35">
        <f>BY7</f>
        <v>12.35</v>
      </c>
      <c r="BZ6" s="35">
        <f>BZ7</f>
        <v>12.39</v>
      </c>
      <c r="CA6" s="35">
        <f t="shared" si="3"/>
        <v>12.52</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67.98</v>
      </c>
      <c r="CI6" s="35">
        <f>CI7</f>
        <v>65.760000000000005</v>
      </c>
      <c r="CJ6" s="35">
        <f>CJ7</f>
        <v>57.38</v>
      </c>
      <c r="CK6" s="35">
        <f>CK7</f>
        <v>52.63</v>
      </c>
      <c r="CL6" s="35">
        <f t="shared" si="5"/>
        <v>53.89</v>
      </c>
      <c r="CM6" s="35">
        <f t="shared" si="5"/>
        <v>57.96</v>
      </c>
      <c r="CN6" s="35">
        <f t="shared" si="5"/>
        <v>56</v>
      </c>
      <c r="CO6" s="35">
        <f t="shared" si="5"/>
        <v>56.81</v>
      </c>
      <c r="CP6" s="35">
        <f t="shared" si="5"/>
        <v>55.65</v>
      </c>
      <c r="CQ6" s="35">
        <f t="shared" si="5"/>
        <v>54.73</v>
      </c>
      <c r="CR6" s="33" t="str">
        <f>IF(CR7="-","【-】","【"&amp;SUBSTITUTE(TEXT(CR7,"#,##0.00"),"-","△")&amp;"】")</f>
        <v>【52.61】</v>
      </c>
      <c r="CS6" s="35">
        <f t="shared" ref="CS6:DB6" si="6">CS7</f>
        <v>80.83</v>
      </c>
      <c r="CT6" s="35">
        <f>CT7</f>
        <v>81.03</v>
      </c>
      <c r="CU6" s="35">
        <f>CU7</f>
        <v>81.03</v>
      </c>
      <c r="CV6" s="35">
        <f>CV7</f>
        <v>81.03</v>
      </c>
      <c r="CW6" s="35">
        <f t="shared" si="6"/>
        <v>81.03</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60.29</v>
      </c>
      <c r="DE6" s="35">
        <f>DE7</f>
        <v>62.69</v>
      </c>
      <c r="DF6" s="35">
        <f>DF7</f>
        <v>65.16</v>
      </c>
      <c r="DG6" s="35">
        <f>DG7</f>
        <v>66.94</v>
      </c>
      <c r="DH6" s="35">
        <f t="shared" si="7"/>
        <v>68.73</v>
      </c>
      <c r="DI6" s="35">
        <f t="shared" si="7"/>
        <v>60.09</v>
      </c>
      <c r="DJ6" s="35">
        <f t="shared" si="7"/>
        <v>60.35</v>
      </c>
      <c r="DK6" s="35">
        <f t="shared" si="7"/>
        <v>61.07</v>
      </c>
      <c r="DL6" s="35">
        <f t="shared" si="7"/>
        <v>61.99</v>
      </c>
      <c r="DM6" s="35">
        <f t="shared" si="7"/>
        <v>62.44</v>
      </c>
      <c r="DN6" s="33" t="str">
        <f>IF(DN7="-","【-】","【"&amp;SUBSTITUTE(TEXT(DN7,"#,##0.00"),"-","△")&amp;"】")</f>
        <v>【61.16】</v>
      </c>
      <c r="DO6" s="35">
        <f t="shared" ref="DO6:DX6" si="8">DO7</f>
        <v>73.48</v>
      </c>
      <c r="DP6" s="35">
        <f>DP7</f>
        <v>73.63</v>
      </c>
      <c r="DQ6" s="35">
        <f>DQ7</f>
        <v>74.02</v>
      </c>
      <c r="DR6" s="35">
        <f>DR7</f>
        <v>72.59</v>
      </c>
      <c r="DS6" s="35">
        <f t="shared" si="8"/>
        <v>72.569999999999993</v>
      </c>
      <c r="DT6" s="35">
        <f t="shared" si="8"/>
        <v>50.93</v>
      </c>
      <c r="DU6" s="35">
        <f t="shared" si="8"/>
        <v>52.07</v>
      </c>
      <c r="DV6" s="35">
        <f t="shared" si="8"/>
        <v>50.36</v>
      </c>
      <c r="DW6" s="35">
        <f t="shared" si="8"/>
        <v>51.48</v>
      </c>
      <c r="DX6" s="35">
        <f t="shared" si="8"/>
        <v>52.79</v>
      </c>
      <c r="DY6" s="33" t="str">
        <f>IF(DY7="-","【-】","【"&amp;SUBSTITUTE(TEXT(DY7,"#,##0.00"),"-","△")&amp;"】")</f>
        <v>【49.95】</v>
      </c>
      <c r="DZ6" s="35">
        <f t="shared" ref="DZ6:EI6" si="9">DZ7</f>
        <v>1.58</v>
      </c>
      <c r="EA6" s="35">
        <f>EA7</f>
        <v>0.22</v>
      </c>
      <c r="EB6" s="35">
        <f>EB7</f>
        <v>0</v>
      </c>
      <c r="EC6" s="35">
        <f>EC7</f>
        <v>1.92</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415000</v>
      </c>
      <c r="L7" s="37" t="s">
        <v>96</v>
      </c>
      <c r="M7" s="38">
        <v>2</v>
      </c>
      <c r="N7" s="38">
        <v>223643</v>
      </c>
      <c r="O7" s="39" t="s">
        <v>97</v>
      </c>
      <c r="P7" s="39">
        <v>75.7</v>
      </c>
      <c r="Q7" s="38">
        <v>44</v>
      </c>
      <c r="R7" s="38">
        <v>336286</v>
      </c>
      <c r="S7" s="37" t="s">
        <v>98</v>
      </c>
      <c r="T7" s="40">
        <v>123.43</v>
      </c>
      <c r="U7" s="40">
        <v>133.75</v>
      </c>
      <c r="V7" s="40">
        <v>131.34</v>
      </c>
      <c r="W7" s="40">
        <v>130.72</v>
      </c>
      <c r="X7" s="40">
        <v>129.81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372</v>
      </c>
      <c r="AQ7" s="40">
        <v>485.81</v>
      </c>
      <c r="AR7" s="40">
        <v>326.74</v>
      </c>
      <c r="AS7" s="40">
        <v>615.92999999999995</v>
      </c>
      <c r="AT7" s="40">
        <v>742.48</v>
      </c>
      <c r="AU7" s="40">
        <v>368.36</v>
      </c>
      <c r="AV7" s="40">
        <v>380.84</v>
      </c>
      <c r="AW7" s="40">
        <v>424.64</v>
      </c>
      <c r="AX7" s="40">
        <v>427.23</v>
      </c>
      <c r="AY7" s="40">
        <v>454.07</v>
      </c>
      <c r="AZ7" s="40">
        <v>494.95</v>
      </c>
      <c r="BA7" s="40">
        <v>327.61</v>
      </c>
      <c r="BB7" s="40">
        <v>297.87</v>
      </c>
      <c r="BC7" s="40">
        <v>282.67</v>
      </c>
      <c r="BD7" s="40">
        <v>255.15</v>
      </c>
      <c r="BE7" s="40">
        <v>229.43</v>
      </c>
      <c r="BF7" s="40">
        <v>227.51</v>
      </c>
      <c r="BG7" s="40">
        <v>225.72</v>
      </c>
      <c r="BH7" s="40">
        <v>217.8</v>
      </c>
      <c r="BI7" s="40">
        <v>216.05</v>
      </c>
      <c r="BJ7" s="40">
        <v>213.13</v>
      </c>
      <c r="BK7" s="40">
        <v>229.84</v>
      </c>
      <c r="BL7" s="40">
        <v>124.05</v>
      </c>
      <c r="BM7" s="40">
        <v>135.49</v>
      </c>
      <c r="BN7" s="40">
        <v>132.83000000000001</v>
      </c>
      <c r="BO7" s="40">
        <v>132.4</v>
      </c>
      <c r="BP7" s="40">
        <v>131.16</v>
      </c>
      <c r="BQ7" s="40">
        <v>117.69</v>
      </c>
      <c r="BR7" s="40">
        <v>116.75</v>
      </c>
      <c r="BS7" s="40">
        <v>115.48</v>
      </c>
      <c r="BT7" s="40">
        <v>109.91</v>
      </c>
      <c r="BU7" s="40">
        <v>111.83</v>
      </c>
      <c r="BV7" s="40">
        <v>110.13</v>
      </c>
      <c r="BW7" s="40">
        <v>13.26</v>
      </c>
      <c r="BX7" s="40">
        <v>12.12</v>
      </c>
      <c r="BY7" s="40">
        <v>12.35</v>
      </c>
      <c r="BZ7" s="40">
        <v>12.39</v>
      </c>
      <c r="CA7" s="40">
        <v>12.52</v>
      </c>
      <c r="CB7" s="40">
        <v>17.07</v>
      </c>
      <c r="CC7" s="40">
        <v>17.22</v>
      </c>
      <c r="CD7" s="40">
        <v>17.440000000000001</v>
      </c>
      <c r="CE7" s="40">
        <v>18.62</v>
      </c>
      <c r="CF7" s="40">
        <v>18.36</v>
      </c>
      <c r="CG7" s="40">
        <v>19.72</v>
      </c>
      <c r="CH7" s="40">
        <v>67.98</v>
      </c>
      <c r="CI7" s="40">
        <v>65.760000000000005</v>
      </c>
      <c r="CJ7" s="40">
        <v>57.38</v>
      </c>
      <c r="CK7" s="40">
        <v>52.63</v>
      </c>
      <c r="CL7" s="40">
        <v>53.89</v>
      </c>
      <c r="CM7" s="40">
        <v>57.96</v>
      </c>
      <c r="CN7" s="40">
        <v>56</v>
      </c>
      <c r="CO7" s="40">
        <v>56.81</v>
      </c>
      <c r="CP7" s="40">
        <v>55.65</v>
      </c>
      <c r="CQ7" s="40">
        <v>54.73</v>
      </c>
      <c r="CR7" s="40">
        <v>52.61</v>
      </c>
      <c r="CS7" s="40">
        <v>80.83</v>
      </c>
      <c r="CT7" s="40">
        <v>81.03</v>
      </c>
      <c r="CU7" s="40">
        <v>81.03</v>
      </c>
      <c r="CV7" s="40">
        <v>81.03</v>
      </c>
      <c r="CW7" s="40">
        <v>81.03</v>
      </c>
      <c r="CX7" s="40">
        <v>80.540000000000006</v>
      </c>
      <c r="CY7" s="40">
        <v>80.08</v>
      </c>
      <c r="CZ7" s="40">
        <v>79.69</v>
      </c>
      <c r="DA7" s="40">
        <v>78.66</v>
      </c>
      <c r="DB7" s="40">
        <v>80.2</v>
      </c>
      <c r="DC7" s="40">
        <v>77.52</v>
      </c>
      <c r="DD7" s="40">
        <v>60.29</v>
      </c>
      <c r="DE7" s="40">
        <v>62.69</v>
      </c>
      <c r="DF7" s="40">
        <v>65.16</v>
      </c>
      <c r="DG7" s="40">
        <v>66.94</v>
      </c>
      <c r="DH7" s="40">
        <v>68.73</v>
      </c>
      <c r="DI7" s="40">
        <v>60.09</v>
      </c>
      <c r="DJ7" s="40">
        <v>60.35</v>
      </c>
      <c r="DK7" s="40">
        <v>61.07</v>
      </c>
      <c r="DL7" s="40">
        <v>61.99</v>
      </c>
      <c r="DM7" s="40">
        <v>62.44</v>
      </c>
      <c r="DN7" s="40">
        <v>61.16</v>
      </c>
      <c r="DO7" s="40">
        <v>73.48</v>
      </c>
      <c r="DP7" s="40">
        <v>73.63</v>
      </c>
      <c r="DQ7" s="40">
        <v>74.02</v>
      </c>
      <c r="DR7" s="40">
        <v>72.59</v>
      </c>
      <c r="DS7" s="40">
        <v>72.569999999999993</v>
      </c>
      <c r="DT7" s="40">
        <v>50.93</v>
      </c>
      <c r="DU7" s="40">
        <v>52.07</v>
      </c>
      <c r="DV7" s="40">
        <v>50.36</v>
      </c>
      <c r="DW7" s="40">
        <v>51.48</v>
      </c>
      <c r="DX7" s="40">
        <v>52.79</v>
      </c>
      <c r="DY7" s="40">
        <v>49.95</v>
      </c>
      <c r="DZ7" s="40">
        <v>1.58</v>
      </c>
      <c r="EA7" s="40">
        <v>0.22</v>
      </c>
      <c r="EB7" s="40">
        <v>0</v>
      </c>
      <c r="EC7" s="40">
        <v>1.92</v>
      </c>
      <c r="ED7" s="40">
        <v>0</v>
      </c>
      <c r="EE7" s="40">
        <v>0.22</v>
      </c>
      <c r="EF7" s="40">
        <v>0.5</v>
      </c>
      <c r="EG7" s="40">
        <v>0.2</v>
      </c>
      <c r="EH7" s="40">
        <v>0.24</v>
      </c>
      <c r="EI7" s="40">
        <v>0.31</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123.43</v>
      </c>
      <c r="V11" s="48">
        <f>IF(U6="-",NA(),U6)</f>
        <v>133.75</v>
      </c>
      <c r="W11" s="48">
        <f>IF(V6="-",NA(),V6)</f>
        <v>131.34</v>
      </c>
      <c r="X11" s="48">
        <f>IF(W6="-",NA(),W6)</f>
        <v>130.72</v>
      </c>
      <c r="Y11" s="48">
        <f>IF(X6="-",NA(),X6)</f>
        <v>129.81</v>
      </c>
      <c r="AE11" s="47" t="s">
        <v>23</v>
      </c>
      <c r="AF11" s="48">
        <f>IF(AE6="-",NA(),AE6)</f>
        <v>0</v>
      </c>
      <c r="AG11" s="48">
        <f>IF(AF6="-",NA(),AF6)</f>
        <v>0</v>
      </c>
      <c r="AH11" s="48">
        <f>IF(AG6="-",NA(),AG6)</f>
        <v>0</v>
      </c>
      <c r="AI11" s="48">
        <f>IF(AH6="-",NA(),AH6)</f>
        <v>0</v>
      </c>
      <c r="AJ11" s="48">
        <f>IF(AI6="-",NA(),AI6)</f>
        <v>0</v>
      </c>
      <c r="AP11" s="47" t="s">
        <v>23</v>
      </c>
      <c r="AQ11" s="48">
        <f>IF(AP6="-",NA(),AP6)</f>
        <v>372</v>
      </c>
      <c r="AR11" s="48">
        <f>IF(AQ6="-",NA(),AQ6)</f>
        <v>485.81</v>
      </c>
      <c r="AS11" s="48">
        <f>IF(AR6="-",NA(),AR6)</f>
        <v>326.74</v>
      </c>
      <c r="AT11" s="48">
        <f>IF(AS6="-",NA(),AS6)</f>
        <v>615.92999999999995</v>
      </c>
      <c r="AU11" s="48">
        <f>IF(AT6="-",NA(),AT6)</f>
        <v>742.48</v>
      </c>
      <c r="BA11" s="47" t="s">
        <v>23</v>
      </c>
      <c r="BB11" s="48">
        <f>IF(BA6="-",NA(),BA6)</f>
        <v>327.61</v>
      </c>
      <c r="BC11" s="48">
        <f>IF(BB6="-",NA(),BB6)</f>
        <v>297.87</v>
      </c>
      <c r="BD11" s="48">
        <f>IF(BC6="-",NA(),BC6)</f>
        <v>282.67</v>
      </c>
      <c r="BE11" s="48">
        <f>IF(BD6="-",NA(),BD6)</f>
        <v>255.15</v>
      </c>
      <c r="BF11" s="48">
        <f>IF(BE6="-",NA(),BE6)</f>
        <v>229.43</v>
      </c>
      <c r="BL11" s="47" t="s">
        <v>23</v>
      </c>
      <c r="BM11" s="48">
        <f>IF(BL6="-",NA(),BL6)</f>
        <v>124.05</v>
      </c>
      <c r="BN11" s="48">
        <f>IF(BM6="-",NA(),BM6)</f>
        <v>135.49</v>
      </c>
      <c r="BO11" s="48">
        <f>IF(BN6="-",NA(),BN6)</f>
        <v>132.83000000000001</v>
      </c>
      <c r="BP11" s="48">
        <f>IF(BO6="-",NA(),BO6)</f>
        <v>132.4</v>
      </c>
      <c r="BQ11" s="48">
        <f>IF(BP6="-",NA(),BP6)</f>
        <v>131.16</v>
      </c>
      <c r="BW11" s="47" t="s">
        <v>23</v>
      </c>
      <c r="BX11" s="48">
        <f>IF(BW6="-",NA(),BW6)</f>
        <v>13.26</v>
      </c>
      <c r="BY11" s="48">
        <f>IF(BX6="-",NA(),BX6)</f>
        <v>12.12</v>
      </c>
      <c r="BZ11" s="48">
        <f>IF(BY6="-",NA(),BY6)</f>
        <v>12.35</v>
      </c>
      <c r="CA11" s="48">
        <f>IF(BZ6="-",NA(),BZ6)</f>
        <v>12.39</v>
      </c>
      <c r="CB11" s="48">
        <f>IF(CA6="-",NA(),CA6)</f>
        <v>12.52</v>
      </c>
      <c r="CH11" s="47" t="s">
        <v>23</v>
      </c>
      <c r="CI11" s="48">
        <f>IF(CH6="-",NA(),CH6)</f>
        <v>67.98</v>
      </c>
      <c r="CJ11" s="48">
        <f>IF(CI6="-",NA(),CI6)</f>
        <v>65.760000000000005</v>
      </c>
      <c r="CK11" s="48">
        <f>IF(CJ6="-",NA(),CJ6)</f>
        <v>57.38</v>
      </c>
      <c r="CL11" s="48">
        <f>IF(CK6="-",NA(),CK6)</f>
        <v>52.63</v>
      </c>
      <c r="CM11" s="48">
        <f>IF(CL6="-",NA(),CL6)</f>
        <v>53.89</v>
      </c>
      <c r="CS11" s="47" t="s">
        <v>23</v>
      </c>
      <c r="CT11" s="48">
        <f>IF(CS6="-",NA(),CS6)</f>
        <v>80.83</v>
      </c>
      <c r="CU11" s="48">
        <f>IF(CT6="-",NA(),CT6)</f>
        <v>81.03</v>
      </c>
      <c r="CV11" s="48">
        <f>IF(CU6="-",NA(),CU6)</f>
        <v>81.03</v>
      </c>
      <c r="CW11" s="48">
        <f>IF(CV6="-",NA(),CV6)</f>
        <v>81.03</v>
      </c>
      <c r="CX11" s="48">
        <f>IF(CW6="-",NA(),CW6)</f>
        <v>81.03</v>
      </c>
      <c r="DD11" s="47" t="s">
        <v>23</v>
      </c>
      <c r="DE11" s="48">
        <f>IF(DD6="-",NA(),DD6)</f>
        <v>60.29</v>
      </c>
      <c r="DF11" s="48">
        <f>IF(DE6="-",NA(),DE6)</f>
        <v>62.69</v>
      </c>
      <c r="DG11" s="48">
        <f>IF(DF6="-",NA(),DF6)</f>
        <v>65.16</v>
      </c>
      <c r="DH11" s="48">
        <f>IF(DG6="-",NA(),DG6)</f>
        <v>66.94</v>
      </c>
      <c r="DI11" s="48">
        <f>IF(DH6="-",NA(),DH6)</f>
        <v>68.73</v>
      </c>
      <c r="DO11" s="47" t="s">
        <v>23</v>
      </c>
      <c r="DP11" s="48">
        <f>IF(DO6="-",NA(),DO6)</f>
        <v>73.48</v>
      </c>
      <c r="DQ11" s="48">
        <f>IF(DP6="-",NA(),DP6)</f>
        <v>73.63</v>
      </c>
      <c r="DR11" s="48">
        <f>IF(DQ6="-",NA(),DQ6)</f>
        <v>74.02</v>
      </c>
      <c r="DS11" s="48">
        <f>IF(DR6="-",NA(),DR6)</f>
        <v>72.59</v>
      </c>
      <c r="DT11" s="48">
        <f>IF(DS6="-",NA(),DS6)</f>
        <v>72.569999999999993</v>
      </c>
      <c r="DZ11" s="47" t="s">
        <v>23</v>
      </c>
      <c r="EA11" s="48">
        <f>IF(DZ6="-",NA(),DZ6)</f>
        <v>1.58</v>
      </c>
      <c r="EB11" s="48">
        <f>IF(EA6="-",NA(),EA6)</f>
        <v>0.22</v>
      </c>
      <c r="EC11" s="48">
        <f>IF(EB6="-",NA(),EB6)</f>
        <v>0</v>
      </c>
      <c r="ED11" s="48">
        <f>IF(EC6="-",NA(),EC6)</f>
        <v>1.92</v>
      </c>
      <c r="EE11" s="48">
        <f>IF(ED6="-",NA(),ED6)</f>
        <v>0</v>
      </c>
    </row>
    <row r="12" spans="1:140" x14ac:dyDescent="0.15">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2025-01-30T06:01:59Z</cp:lastPrinted>
  <dcterms:created xsi:type="dcterms:W3CDTF">2024-12-11T05:21:53Z</dcterms:created>
  <dcterms:modified xsi:type="dcterms:W3CDTF">2025-01-30T06:14:03Z</dcterms:modified>
  <cp:category/>
</cp:coreProperties>
</file>