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ilesv01\経理課\水道経理課　財務経営班\経理課 財務班\●財政班共通\☆照会・回答\250123_公営企業に係る経営比較分析表（令和５年度決算）の分析等について\"/>
    </mc:Choice>
  </mc:AlternateContent>
  <xr:revisionPtr revIDLastSave="0" documentId="13_ncr:1_{B7ED01CF-21FC-4918-86C8-5D47DBE5619A}" xr6:coauthVersionLast="36" xr6:coauthVersionMax="36" xr10:uidLastSave="{00000000-0000-0000-0000-000000000000}"/>
  <workbookProtection workbookAlgorithmName="SHA-512" workbookHashValue="iZDcNubxgn8pAK6ptQOlGrl88ppRnBkqo8yxETk1rEQX9qhmXNwHjbVNl7DL7IgMJ4Piov4CVtL0bU1HuPBGig==" workbookSaltValue="Ei0ScHrEpZDsRAXc4blQA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W10" i="4"/>
  <c r="P10" i="4"/>
  <c r="B10" i="4"/>
  <c r="BB8" i="4"/>
  <c r="AT8" i="4"/>
  <c r="AL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<sst xmlns="http://schemas.openxmlformats.org/spreadsheetml/2006/main" count="228" uniqueCount="113">
  <si>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</si>
  <si>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</si>
  <si>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</si>
  <si>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</si>
  <si>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</si>
  <si>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</si>
  <si>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</si>
  <si>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</si>
  <si>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</si>
  <si>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</si>
  <si>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</si>
  <si>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</si>
  <si>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</si>
  <si>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</si>
  <si>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</si>
  <si>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</si>
  <si>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</si>
  <si>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</si>
  <si>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</si>
  <si>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</si>
  <si>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</si>
  <si>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</si>
  <si>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</si>
  <si>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</si>
  <si>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</si>
  <si>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</si>
  <si>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</si>
  <si>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</si>
  <si>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</si>
  <si>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</si>
  <si>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</si>
  <si>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</si>
  <si>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</si>
  <si>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</si>
  <si>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</si>
  <si>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</si>
  <si>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</si>
  <si>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</si>
  <si>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</si>
  <si>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</si>
  <si>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</si>
  <si>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</si>
  <si>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</si>
  <si>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</si>
  <si>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</si>
  <si>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</si>
  <si>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</si>
  <si>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</si>
  <si>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</si>
  <si>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</si>
  <si>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</si>
  <si>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</si>
  <si>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</si>
  <si>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</si>
  <si>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</si>
  <si>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</si>
  <si>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</si>
  <si>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</si>
  <si>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</si>
  <si>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</si>
  <si>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</si>
  <si>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</si>
  <si>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</si>
  <si>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</si>
  <si>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</si>
  <si>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</si>
  <si>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</si>
  <si>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</si>
  <si>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</si>
  <si>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</si>
  <si>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</si>
  <si>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</si>
  <si>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</si>
  <si>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</si>
  <si>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</si>
  <si>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</si>
  <si>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</si>
  <si>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</si>
  <si>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</si>
  <si>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</si>
  <si>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</si>
  <si>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</si>
  <si>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</si>
  <si>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</si>
  <si>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</si>
  <si>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</si>
  <si>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</si>
  <si>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</si>
  <si>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</si>
  <si>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</si>
  <si>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</si>
  <si>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</si>
  <si>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</si>
  <si>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</si>
  <si>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</si>
  <si>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</si>
  <si>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</si>
  <si>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</si>
  <si>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</si>
  <si>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</si>
  <si>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</si>
  <si>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</si>
  <si>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</si>
  <si>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</si>
  <si>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</si>
  <si>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</si>
  <si>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</si>
  <si>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</si>
  <si>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</si>
  <si>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</si>
  <si>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①有形固定資産減価償却率（％）は、平均値より低い水準で推移しているが、老朽化した施設を計画的に更新する必要がある。
　②管路経年化率（％）は、管路の更新が耐用年数にあわせて行えていない状況にあり、平均値同様、増加傾向にある。
　③管路更新率（％）は、基幹浄水場の整備にあわせて管路に対する投資規模を見直しているため、更新量が変動している。今後は、管路更新にも目標を持って取り組む計画である。</t>
    <phoneticPr fontId="4"/>
  </si>
  <si>
    <t>　水道料金収入が減少を続ける中、施設の更新時期を迎え、経営環境はますます厳しくなっている。今後の施設整備は、将来の水需要に沿った適正規模の投資を行い、生産性を高めるうえでも合理的・効率的に行う必要がある。同時に、これまでの企業債に依存した財政運営から、企業債以外の特定財源の確保に努め、経営基盤の強化を図る必要がある。</t>
    <phoneticPr fontId="4"/>
  </si>
  <si>
    <t>　①経常収支比率（％）は、人件費等の経費削減を図ることにより、経常収支は、黒字で推移している。しかし、水需要の減少に伴い、収益の減少が続いているため経常収支比率（％）は減少傾向にある。
　直近3年間の特徴として、令和3年度は、費用の増加に加え、主に家庭用給水収益の減少により経常収支比率は悪化した。令和4年度は、主に動力費の増加に加え、家庭用給水収益の減少により経常収支比率は悪化した。令和5年度は、ほぼ横ばいではあるものの、家庭用給水収益の減少により経常収支比率は悪化した。
　②累積欠損金比率（％）は、各年度0.00％で推移している。
　③流動比率（％）は、令和2年度までは平均値と比べ低い水準でありながらも100％以上であったが、令和3年度は、大規模漏水の影響により現金が減少し100％未満となり、令和4年度も同様に影響を受け、減少している。令和5年度は、料金回収率の低下に伴い、現金が減少した。
　④企業債残高対給水収益比率（％）は、平均値と比べかなり高い推移を示している。これは、これまで行った施設整備の財源に、企業債を多く用いたためである。
　⑤料金回収率（％）及び⑥給水原価（円）の推移についても、①の要因によるものである。
　⑦施設利用率（％）は、令和4年度までは減少傾向にあったが、令和5年度は増加している。これは、施設の統廃合に伴う配水能力の見直しによるものである。
　⑧有収率（％）は、漏水調査や管路の布設替えなど各種取り組みを行っているが、平均値と比較すると依然として7.95ポイント低い状況にある。今後も、経年化管路の更新にも重点を置き、漏水対策に取り組む必要がある。</t>
    <rPh sb="193" eb="195">
      <t>レイワ</t>
    </rPh>
    <rPh sb="196" eb="198">
      <t>ネンド</t>
    </rPh>
    <rPh sb="202" eb="203">
      <t>ヨコ</t>
    </rPh>
    <rPh sb="374" eb="376">
      <t>レイワ</t>
    </rPh>
    <rPh sb="377" eb="379">
      <t>ネンド</t>
    </rPh>
    <rPh sb="381" eb="386">
      <t>リョウキンカイシュウリツ</t>
    </rPh>
    <rPh sb="387" eb="389">
      <t>テイカ</t>
    </rPh>
    <rPh sb="390" eb="391">
      <t>トモナ</t>
    </rPh>
    <rPh sb="393" eb="395">
      <t>ゲンキン</t>
    </rPh>
    <rPh sb="396" eb="398">
      <t>ゲンショウ</t>
    </rPh>
    <rPh sb="550" eb="552">
      <t>レイワ</t>
    </rPh>
    <rPh sb="553" eb="555">
      <t>ネンド</t>
    </rPh>
    <rPh sb="556" eb="558">
      <t>ゾウカ</t>
    </rPh>
    <rPh sb="567" eb="569">
      <t>シセツ</t>
    </rPh>
    <rPh sb="570" eb="573">
      <t>トウハイゴウ</t>
    </rPh>
    <rPh sb="574" eb="575">
      <t>トモナ</t>
    </rPh>
    <rPh sb="576" eb="578">
      <t>ハイスイ</t>
    </rPh>
    <rPh sb="578" eb="580">
      <t>ノウリョク</t>
    </rPh>
    <rPh sb="581" eb="58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</si>
</sst>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0.45</c:v>
                </c:pt>
                <c:pt idx="1">
                  <c:v>0.48</c:v>
                </c:pt>
                <c:pt idx="2">
                  <c:v>0.24</c:v>
                </c:pt>
                <c:pt idx="3">
                  <c:v>0.59</c:v>
                </c:pt>
                <c:pt idx="4">
                  <c:v>0.5</c:v>
                </c:pt>
              </c:numCache>
            </c:numRef>
          </c:val>
          <c:extLst>
            <c:ext xmlns:c16="http://schemas.microsoft.com/office/drawing/2014/chart" uri="{C3380CC4-5D6E-409C-BE32-E72D297353CC}">
              <c16:uniqueId val="{00000000-2B02-43AD-BFA7-BC8B027E8A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2B02-43AD-BFA7-BC8B027E8A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62.8</c:v>
                </c:pt>
                <c:pt idx="1">
                  <c:v>62.59</c:v>
                </c:pt>
                <c:pt idx="2">
                  <c:v>61.31</c:v>
                </c:pt>
                <c:pt idx="3">
                  <c:v>60.96</c:v>
                </c:pt>
                <c:pt idx="4">
                  <c:v>74.52</c:v>
                </c:pt>
              </c:numCache>
            </c:numRef>
          </c:val>
          <c:extLst>
            <c:ext xmlns:c16="http://schemas.microsoft.com/office/drawing/2014/chart" uri="{C3380CC4-5D6E-409C-BE32-E72D297353CC}">
              <c16:uniqueId val="{00000000-E896-461B-B3AC-5EBB08614A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E896-461B-B3AC-5EBB08614A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82.24</c:v>
                </c:pt>
                <c:pt idx="1">
                  <c:v>83.39</c:v>
                </c:pt>
                <c:pt idx="2">
                  <c:v>83.7</c:v>
                </c:pt>
                <c:pt idx="3">
                  <c:v>83.34</c:v>
                </c:pt>
                <c:pt idx="4">
                  <c:v>83.27</c:v>
                </c:pt>
              </c:numCache>
            </c:numRef>
          </c:val>
          <c:extLst>
            <c:ext xmlns:c16="http://schemas.microsoft.com/office/drawing/2014/chart" uri="{C3380CC4-5D6E-409C-BE32-E72D297353CC}">
              <c16:uniqueId val="{00000000-F79A-49B2-ADD0-55D185BC01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F79A-49B2-ADD0-55D185BC01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104.81</c:v>
                </c:pt>
                <c:pt idx="1">
                  <c:v>106.96</c:v>
                </c:pt>
                <c:pt idx="2">
                  <c:v>105.71</c:v>
                </c:pt>
                <c:pt idx="3">
                  <c:v>103.99</c:v>
                </c:pt>
                <c:pt idx="4">
                  <c:v>102.85</c:v>
                </c:pt>
              </c:numCache>
            </c:numRef>
          </c:val>
          <c:extLst>
            <c:ext xmlns:c16="http://schemas.microsoft.com/office/drawing/2014/chart" uri="{C3380CC4-5D6E-409C-BE32-E72D297353CC}">
              <c16:uniqueId val="{00000000-7D8A-4345-8323-7F08526BE6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7D8A-4345-8323-7F08526BE6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47.09</c:v>
                </c:pt>
                <c:pt idx="1">
                  <c:v>48.47</c:v>
                </c:pt>
                <c:pt idx="2">
                  <c:v>50.04</c:v>
                </c:pt>
                <c:pt idx="3">
                  <c:v>49.94</c:v>
                </c:pt>
                <c:pt idx="4">
                  <c:v>51.18</c:v>
                </c:pt>
              </c:numCache>
            </c:numRef>
          </c:val>
          <c:extLst>
            <c:ext xmlns:c16="http://schemas.microsoft.com/office/drawing/2014/chart" uri="{C3380CC4-5D6E-409C-BE32-E72D297353CC}">
              <c16:uniqueId val="{00000000-BE1F-40ED-93C7-1CAB96EB644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BE1F-40ED-93C7-1CAB96EB644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17.440000000000001</c:v>
                </c:pt>
                <c:pt idx="1">
                  <c:v>17.98</c:v>
                </c:pt>
                <c:pt idx="2">
                  <c:v>18.399999999999999</c:v>
                </c:pt>
                <c:pt idx="3">
                  <c:v>18.53</c:v>
                </c:pt>
                <c:pt idx="4">
                  <c:v>19.22</c:v>
                </c:pt>
              </c:numCache>
            </c:numRef>
          </c:val>
          <c:extLst>
            <c:ext xmlns:c16="http://schemas.microsoft.com/office/drawing/2014/chart" uri="{C3380CC4-5D6E-409C-BE32-E72D297353CC}">
              <c16:uniqueId val="{00000000-6700-4958-AB65-104ED8F5209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6700-4958-AB65-104ED8F5209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01-4C19-B221-1E17AF5D6A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01-4C19-B221-1E17AF5D6A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124.64</c:v>
                </c:pt>
                <c:pt idx="1">
                  <c:v>123.47</c:v>
                </c:pt>
                <c:pt idx="2">
                  <c:v>97.45</c:v>
                </c:pt>
                <c:pt idx="3">
                  <c:v>84.34</c:v>
                </c:pt>
                <c:pt idx="4">
                  <c:v>76.599999999999994</c:v>
                </c:pt>
              </c:numCache>
            </c:numRef>
          </c:val>
          <c:extLst>
            <c:ext xmlns:c16="http://schemas.microsoft.com/office/drawing/2014/chart" uri="{C3380CC4-5D6E-409C-BE32-E72D297353CC}">
              <c16:uniqueId val="{00000000-2271-49DF-A922-2B08A7FFD8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2271-49DF-A922-2B08A7FFD8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684.7</c:v>
                </c:pt>
                <c:pt idx="1">
                  <c:v>666.73</c:v>
                </c:pt>
                <c:pt idx="2">
                  <c:v>658.37</c:v>
                </c:pt>
                <c:pt idx="3">
                  <c:v>649.63</c:v>
                </c:pt>
                <c:pt idx="4">
                  <c:v>641.49</c:v>
                </c:pt>
              </c:numCache>
            </c:numRef>
          </c:val>
          <c:extLst>
            <c:ext xmlns:c16="http://schemas.microsoft.com/office/drawing/2014/chart" uri="{C3380CC4-5D6E-409C-BE32-E72D297353CC}">
              <c16:uniqueId val="{00000000-5CC9-4B0D-A9C6-5B95ECC314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5CC9-4B0D-A9C6-5B95ECC314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99.96</c:v>
                </c:pt>
                <c:pt idx="1">
                  <c:v>102.76</c:v>
                </c:pt>
                <c:pt idx="2">
                  <c:v>101.08</c:v>
                </c:pt>
                <c:pt idx="3">
                  <c:v>99.48</c:v>
                </c:pt>
                <c:pt idx="4">
                  <c:v>98.78</c:v>
                </c:pt>
              </c:numCache>
            </c:numRef>
          </c:val>
          <c:extLst>
            <c:ext xmlns:c16="http://schemas.microsoft.com/office/drawing/2014/chart" uri="{C3380CC4-5D6E-409C-BE32-E72D297353CC}">
              <c16:uniqueId val="{00000000-81EA-4485-8C71-454395C638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81EA-4485-8C71-454395C638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162.83000000000001</c:v>
                </c:pt>
                <c:pt idx="1">
                  <c:v>155.47999999999999</c:v>
                </c:pt>
                <c:pt idx="2">
                  <c:v>158.66999999999999</c:v>
                </c:pt>
                <c:pt idx="3">
                  <c:v>162.38999999999999</c:v>
                </c:pt>
                <c:pt idx="4">
                  <c:v>163.12</c:v>
                </c:pt>
              </c:numCache>
            </c:numRef>
          </c:val>
          <c:extLst>
            <c:ext xmlns:c16="http://schemas.microsoft.com/office/drawing/2014/chart" uri="{C3380CC4-5D6E-409C-BE32-E72D297353CC}">
              <c16:uniqueId val="{00000000-04EB-49D7-B3F9-4C1AC43C62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04EB-49D7-B3F9-4C1AC43C62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和歌山県　和歌山市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A1</v>
      </c>
      <c r="X8" s="77"/>
      <c r="Y8" s="77"/>
      <c r="Z8" s="77"/>
      <c r="AA8" s="77"/>
      <c r="AB8" s="77"/>
      <c r="AC8" s="77"/>
      <c r="AD8" s="77" t="str">
        <f>データ!$M$6</f>
        <v>自治体職員</v>
      </c>
      <c r="AE8" s="77"/>
      <c r="AF8" s="77"/>
      <c r="AG8" s="77"/>
      <c r="AH8" s="77"/>
      <c r="AI8" s="77"/>
      <c r="AJ8" s="77"/>
      <c r="AK8" s="2"/>
      <c r="AL8" s="68">
        <f>データ!$R$6</f>
        <v>356472</v>
      </c>
      <c r="AM8" s="68"/>
      <c r="AN8" s="68"/>
      <c r="AO8" s="68"/>
      <c r="AP8" s="68"/>
      <c r="AQ8" s="68"/>
      <c r="AR8" s="68"/>
      <c r="AS8" s="68"/>
      <c r="AT8" s="36">
        <f>データ!$S$6</f>
        <v>208.85</v>
      </c>
      <c r="AU8" s="37"/>
      <c r="AV8" s="37"/>
      <c r="AW8" s="37"/>
      <c r="AX8" s="37"/>
      <c r="AY8" s="37"/>
      <c r="AZ8" s="37"/>
      <c r="BA8" s="37"/>
      <c r="BB8" s="57">
        <f>データ!$T$6</f>
        <v>1706.83</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54.38</v>
      </c>
      <c r="J10" s="37"/>
      <c r="K10" s="37"/>
      <c r="L10" s="37"/>
      <c r="M10" s="37"/>
      <c r="N10" s="37"/>
      <c r="O10" s="67"/>
      <c r="P10" s="57">
        <f>データ!$P$6</f>
        <v>96.12</v>
      </c>
      <c r="Q10" s="57"/>
      <c r="R10" s="57"/>
      <c r="S10" s="57"/>
      <c r="T10" s="57"/>
      <c r="U10" s="57"/>
      <c r="V10" s="57"/>
      <c r="W10" s="68">
        <f>データ!$Q$6</f>
        <v>2530</v>
      </c>
      <c r="X10" s="68"/>
      <c r="Y10" s="68"/>
      <c r="Z10" s="68"/>
      <c r="AA10" s="68"/>
      <c r="AB10" s="68"/>
      <c r="AC10" s="68"/>
      <c r="AD10" s="2"/>
      <c r="AE10" s="2"/>
      <c r="AF10" s="2"/>
      <c r="AG10" s="2"/>
      <c r="AH10" s="2"/>
      <c r="AI10" s="2"/>
      <c r="AJ10" s="2"/>
      <c r="AK10" s="2"/>
      <c r="AL10" s="68">
        <f>データ!$U$6</f>
        <v>341055</v>
      </c>
      <c r="AM10" s="68"/>
      <c r="AN10" s="68"/>
      <c r="AO10" s="68"/>
      <c r="AP10" s="68"/>
      <c r="AQ10" s="68"/>
      <c r="AR10" s="68"/>
      <c r="AS10" s="68"/>
      <c r="AT10" s="36">
        <f>データ!$V$6</f>
        <v>208.85</v>
      </c>
      <c r="AU10" s="37"/>
      <c r="AV10" s="37"/>
      <c r="AW10" s="37"/>
      <c r="AX10" s="37"/>
      <c r="AY10" s="37"/>
      <c r="AZ10" s="37"/>
      <c r="BA10" s="37"/>
      <c r="BB10" s="57">
        <f>データ!$W$6</f>
        <v>1633.01</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5gt+OF3luGfaNI4Mj3eA68tgl/7SRPc1qyj08x5Op9eZZOKtenwlDfTfaXDE9zD4fiCGDnnXiVH7727tAOJ9Q==" saltValue="rHjCyqqHAOOBaaLJQAFd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302015</v>
      </c>
      <c r="D6" s="20">
        <f t="shared" si="3"/>
        <v>46</v>
      </c>
      <c r="E6" s="20">
        <f t="shared" si="3"/>
        <v>1</v>
      </c>
      <c r="F6" s="20">
        <f t="shared" si="3"/>
        <v>0</v>
      </c>
      <c r="G6" s="20">
        <f t="shared" si="3"/>
        <v>1</v>
      </c>
      <c r="H6" s="20" t="str">
        <f t="shared" si="3"/>
        <v>和歌山県　和歌山市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54.38</v>
      </c>
      <c r="P6" s="21">
        <f t="shared" si="3"/>
        <v>96.12</v>
      </c>
      <c r="Q6" s="21">
        <f t="shared" si="3"/>
        <v>2530</v>
      </c>
      <c r="R6" s="21">
        <f t="shared" si="3"/>
        <v>356472</v>
      </c>
      <c r="S6" s="21">
        <f t="shared" si="3"/>
        <v>208.85</v>
      </c>
      <c r="T6" s="21">
        <f t="shared" si="3"/>
        <v>1706.83</v>
      </c>
      <c r="U6" s="21">
        <f t="shared" si="3"/>
        <v>341055</v>
      </c>
      <c r="V6" s="21">
        <f t="shared" si="3"/>
        <v>208.85</v>
      </c>
      <c r="W6" s="21">
        <f t="shared" si="3"/>
        <v>1633.01</v>
      </c>
      <c r="X6" s="22">
        <f>IF(X7="",NA(),X7)</f>
        <v>104.81</v>
      </c>
      <c r="Y6" s="22">
        <f t="shared" ref="Y6:AG6" si="4">IF(Y7="",NA(),Y7)</f>
        <v>106.96</v>
      </c>
      <c r="Z6" s="22">
        <f t="shared" si="4"/>
        <v>105.71</v>
      </c>
      <c r="AA6" s="22">
        <f t="shared" si="4"/>
        <v>103.99</v>
      </c>
      <c r="AB6" s="22">
        <f t="shared" si="4"/>
        <v>102.85</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124.64</v>
      </c>
      <c r="AU6" s="22">
        <f t="shared" ref="AU6:BC6" si="6">IF(AU7="",NA(),AU7)</f>
        <v>123.47</v>
      </c>
      <c r="AV6" s="22">
        <f t="shared" si="6"/>
        <v>97.45</v>
      </c>
      <c r="AW6" s="22">
        <f t="shared" si="6"/>
        <v>84.34</v>
      </c>
      <c r="AX6" s="22">
        <f t="shared" si="6"/>
        <v>76.599999999999994</v>
      </c>
      <c r="AY6" s="22">
        <f t="shared" si="6"/>
        <v>250.03</v>
      </c>
      <c r="AZ6" s="22">
        <f t="shared" si="6"/>
        <v>239.45</v>
      </c>
      <c r="BA6" s="22">
        <f t="shared" si="6"/>
        <v>246.01</v>
      </c>
      <c r="BB6" s="22">
        <f t="shared" si="6"/>
        <v>228.89</v>
      </c>
      <c r="BC6" s="22">
        <f t="shared" si="6"/>
        <v>232.66</v>
      </c>
      <c r="BD6" s="21" t="str">
        <f>IF(BD7="","",IF(BD7="-","【-】","【"&amp;SUBSTITUTE(TEXT(BD7,"#,##0.00"),"-","△")&amp;"】"))</f>
        <v>【243.36】</v>
      </c>
      <c r="BE6" s="22">
        <f>IF(BE7="",NA(),BE7)</f>
        <v>684.7</v>
      </c>
      <c r="BF6" s="22">
        <f t="shared" ref="BF6:BN6" si="7">IF(BF7="",NA(),BF7)</f>
        <v>666.73</v>
      </c>
      <c r="BG6" s="22">
        <f t="shared" si="7"/>
        <v>658.37</v>
      </c>
      <c r="BH6" s="22">
        <f t="shared" si="7"/>
        <v>649.63</v>
      </c>
      <c r="BI6" s="22">
        <f t="shared" si="7"/>
        <v>641.49</v>
      </c>
      <c r="BJ6" s="22">
        <f t="shared" si="7"/>
        <v>254.19</v>
      </c>
      <c r="BK6" s="22">
        <f t="shared" si="7"/>
        <v>259.56</v>
      </c>
      <c r="BL6" s="22">
        <f t="shared" si="7"/>
        <v>248.92</v>
      </c>
      <c r="BM6" s="22">
        <f t="shared" si="7"/>
        <v>251.26</v>
      </c>
      <c r="BN6" s="22">
        <f t="shared" si="7"/>
        <v>255.84</v>
      </c>
      <c r="BO6" s="21" t="str">
        <f>IF(BO7="","",IF(BO7="-","【-】","【"&amp;SUBSTITUTE(TEXT(BO7,"#,##0.00"),"-","△")&amp;"】"))</f>
        <v>【265.93】</v>
      </c>
      <c r="BP6" s="22">
        <f>IF(BP7="",NA(),BP7)</f>
        <v>99.96</v>
      </c>
      <c r="BQ6" s="22">
        <f t="shared" ref="BQ6:BY6" si="8">IF(BQ7="",NA(),BQ7)</f>
        <v>102.76</v>
      </c>
      <c r="BR6" s="22">
        <f t="shared" si="8"/>
        <v>101.08</v>
      </c>
      <c r="BS6" s="22">
        <f t="shared" si="8"/>
        <v>99.48</v>
      </c>
      <c r="BT6" s="22">
        <f t="shared" si="8"/>
        <v>98.78</v>
      </c>
      <c r="BU6" s="22">
        <f t="shared" si="8"/>
        <v>107.42</v>
      </c>
      <c r="BV6" s="22">
        <f t="shared" si="8"/>
        <v>105.07</v>
      </c>
      <c r="BW6" s="22">
        <f t="shared" si="8"/>
        <v>107.54</v>
      </c>
      <c r="BX6" s="22">
        <f t="shared" si="8"/>
        <v>101.93</v>
      </c>
      <c r="BY6" s="22">
        <f t="shared" si="8"/>
        <v>102.36</v>
      </c>
      <c r="BZ6" s="21" t="str">
        <f>IF(BZ7="","",IF(BZ7="-","【-】","【"&amp;SUBSTITUTE(TEXT(BZ7,"#,##0.00"),"-","△")&amp;"】"))</f>
        <v>【97.82】</v>
      </c>
      <c r="CA6" s="22">
        <f>IF(CA7="",NA(),CA7)</f>
        <v>162.83000000000001</v>
      </c>
      <c r="CB6" s="22">
        <f t="shared" ref="CB6:CJ6" si="9">IF(CB7="",NA(),CB7)</f>
        <v>155.47999999999999</v>
      </c>
      <c r="CC6" s="22">
        <f t="shared" si="9"/>
        <v>158.66999999999999</v>
      </c>
      <c r="CD6" s="22">
        <f t="shared" si="9"/>
        <v>162.38999999999999</v>
      </c>
      <c r="CE6" s="22">
        <f t="shared" si="9"/>
        <v>163.12</v>
      </c>
      <c r="CF6" s="22">
        <f t="shared" si="9"/>
        <v>157.19</v>
      </c>
      <c r="CG6" s="22">
        <f t="shared" si="9"/>
        <v>153.71</v>
      </c>
      <c r="CH6" s="22">
        <f t="shared" si="9"/>
        <v>155.9</v>
      </c>
      <c r="CI6" s="22">
        <f t="shared" si="9"/>
        <v>162.47</v>
      </c>
      <c r="CJ6" s="22">
        <f t="shared" si="9"/>
        <v>165.52</v>
      </c>
      <c r="CK6" s="21" t="str">
        <f>IF(CK7="","",IF(CK7="-","【-】","【"&amp;SUBSTITUTE(TEXT(CK7,"#,##0.00"),"-","△")&amp;"】"))</f>
        <v>【177.56】</v>
      </c>
      <c r="CL6" s="22">
        <f>IF(CL7="",NA(),CL7)</f>
        <v>62.8</v>
      </c>
      <c r="CM6" s="22">
        <f t="shared" ref="CM6:CU6" si="10">IF(CM7="",NA(),CM7)</f>
        <v>62.59</v>
      </c>
      <c r="CN6" s="22">
        <f t="shared" si="10"/>
        <v>61.31</v>
      </c>
      <c r="CO6" s="22">
        <f t="shared" si="10"/>
        <v>60.96</v>
      </c>
      <c r="CP6" s="22">
        <f t="shared" si="10"/>
        <v>74.52</v>
      </c>
      <c r="CQ6" s="22">
        <f t="shared" si="10"/>
        <v>63.16</v>
      </c>
      <c r="CR6" s="22">
        <f t="shared" si="10"/>
        <v>64.41</v>
      </c>
      <c r="CS6" s="22">
        <f t="shared" si="10"/>
        <v>64.11</v>
      </c>
      <c r="CT6" s="22">
        <f t="shared" si="10"/>
        <v>63.81</v>
      </c>
      <c r="CU6" s="22">
        <f t="shared" si="10"/>
        <v>63.58</v>
      </c>
      <c r="CV6" s="21" t="str">
        <f>IF(CV7="","",IF(CV7="-","【-】","【"&amp;SUBSTITUTE(TEXT(CV7,"#,##0.00"),"-","△")&amp;"】"))</f>
        <v>【59.81】</v>
      </c>
      <c r="CW6" s="22">
        <f>IF(CW7="",NA(),CW7)</f>
        <v>82.24</v>
      </c>
      <c r="CX6" s="22">
        <f t="shared" ref="CX6:DF6" si="11">IF(CX7="",NA(),CX7)</f>
        <v>83.39</v>
      </c>
      <c r="CY6" s="22">
        <f t="shared" si="11"/>
        <v>83.7</v>
      </c>
      <c r="CZ6" s="22">
        <f t="shared" si="11"/>
        <v>83.34</v>
      </c>
      <c r="DA6" s="22">
        <f t="shared" si="11"/>
        <v>83.27</v>
      </c>
      <c r="DB6" s="22">
        <f t="shared" si="11"/>
        <v>91.48</v>
      </c>
      <c r="DC6" s="22">
        <f t="shared" si="11"/>
        <v>91.64</v>
      </c>
      <c r="DD6" s="22">
        <f t="shared" si="11"/>
        <v>92.09</v>
      </c>
      <c r="DE6" s="22">
        <f t="shared" si="11"/>
        <v>91.76</v>
      </c>
      <c r="DF6" s="22">
        <f t="shared" si="11"/>
        <v>91.22</v>
      </c>
      <c r="DG6" s="21" t="str">
        <f>IF(DG7="","",IF(DG7="-","【-】","【"&amp;SUBSTITUTE(TEXT(DG7,"#,##0.00"),"-","△")&amp;"】"))</f>
        <v>【89.42】</v>
      </c>
      <c r="DH6" s="22">
        <f>IF(DH7="",NA(),DH7)</f>
        <v>47.09</v>
      </c>
      <c r="DI6" s="22">
        <f t="shared" ref="DI6:DQ6" si="12">IF(DI7="",NA(),DI7)</f>
        <v>48.47</v>
      </c>
      <c r="DJ6" s="22">
        <f t="shared" si="12"/>
        <v>50.04</v>
      </c>
      <c r="DK6" s="22">
        <f t="shared" si="12"/>
        <v>49.94</v>
      </c>
      <c r="DL6" s="22">
        <f t="shared" si="12"/>
        <v>51.18</v>
      </c>
      <c r="DM6" s="22">
        <f t="shared" si="12"/>
        <v>51.13</v>
      </c>
      <c r="DN6" s="22">
        <f t="shared" si="12"/>
        <v>51.62</v>
      </c>
      <c r="DO6" s="22">
        <f t="shared" si="12"/>
        <v>52.16</v>
      </c>
      <c r="DP6" s="22">
        <f t="shared" si="12"/>
        <v>52.59</v>
      </c>
      <c r="DQ6" s="22">
        <f t="shared" si="12"/>
        <v>52.74</v>
      </c>
      <c r="DR6" s="21" t="str">
        <f>IF(DR7="","",IF(DR7="-","【-】","【"&amp;SUBSTITUTE(TEXT(DR7,"#,##0.00"),"-","△")&amp;"】"))</f>
        <v>【52.02】</v>
      </c>
      <c r="DS6" s="22">
        <f>IF(DS7="",NA(),DS7)</f>
        <v>17.440000000000001</v>
      </c>
      <c r="DT6" s="22">
        <f t="shared" ref="DT6:EB6" si="13">IF(DT7="",NA(),DT7)</f>
        <v>17.98</v>
      </c>
      <c r="DU6" s="22">
        <f t="shared" si="13"/>
        <v>18.399999999999999</v>
      </c>
      <c r="DV6" s="22">
        <f t="shared" si="13"/>
        <v>18.53</v>
      </c>
      <c r="DW6" s="22">
        <f t="shared" si="13"/>
        <v>19.22</v>
      </c>
      <c r="DX6" s="22">
        <f t="shared" si="13"/>
        <v>22.41</v>
      </c>
      <c r="DY6" s="22">
        <f t="shared" si="13"/>
        <v>23.68</v>
      </c>
      <c r="DZ6" s="22">
        <f t="shared" si="13"/>
        <v>25.76</v>
      </c>
      <c r="EA6" s="22">
        <f t="shared" si="13"/>
        <v>27.51</v>
      </c>
      <c r="EB6" s="22">
        <f t="shared" si="13"/>
        <v>28.57</v>
      </c>
      <c r="EC6" s="21" t="str">
        <f>IF(EC7="","",IF(EC7="-","【-】","【"&amp;SUBSTITUTE(TEXT(EC7,"#,##0.00"),"-","△")&amp;"】"))</f>
        <v>【25.37】</v>
      </c>
      <c r="ED6" s="22">
        <f>IF(ED7="",NA(),ED7)</f>
        <v>0.45</v>
      </c>
      <c r="EE6" s="22">
        <f t="shared" ref="EE6:EM6" si="14">IF(EE7="",NA(),EE7)</f>
        <v>0.48</v>
      </c>
      <c r="EF6" s="22">
        <f t="shared" si="14"/>
        <v>0.24</v>
      </c>
      <c r="EG6" s="22">
        <f t="shared" si="14"/>
        <v>0.59</v>
      </c>
      <c r="EH6" s="22">
        <f t="shared" si="14"/>
        <v>0.5</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302015</v>
      </c>
      <c r="D7" s="24">
        <v>46</v>
      </c>
      <c r="E7" s="24">
        <v>1</v>
      </c>
      <c r="F7" s="24">
        <v>0</v>
      </c>
      <c r="G7" s="24">
        <v>1</v>
      </c>
      <c r="H7" s="24" t="s">
        <v>93</v>
      </c>
      <c r="I7" s="24" t="s">
        <v>94</v>
      </c>
      <c r="J7" s="24" t="s">
        <v>95</v>
      </c>
      <c r="K7" s="24" t="s">
        <v>96</v>
      </c>
      <c r="L7" s="24" t="s">
        <v>97</v>
      </c>
      <c r="M7" s="24" t="s">
        <v>98</v>
      </c>
      <c r="N7" s="25" t="s">
        <v>99</v>
      </c>
      <c r="O7" s="25">
        <v>54.38</v>
      </c>
      <c r="P7" s="25">
        <v>96.12</v>
      </c>
      <c r="Q7" s="25">
        <v>2530</v>
      </c>
      <c r="R7" s="25">
        <v>356472</v>
      </c>
      <c r="S7" s="25">
        <v>208.85</v>
      </c>
      <c r="T7" s="25">
        <v>1706.83</v>
      </c>
      <c r="U7" s="25">
        <v>341055</v>
      </c>
      <c r="V7" s="25">
        <v>208.85</v>
      </c>
      <c r="W7" s="25">
        <v>1633.01</v>
      </c>
      <c r="X7" s="25">
        <v>104.81</v>
      </c>
      <c r="Y7" s="25">
        <v>106.96</v>
      </c>
      <c r="Z7" s="25">
        <v>105.71</v>
      </c>
      <c r="AA7" s="25">
        <v>103.99</v>
      </c>
      <c r="AB7" s="25">
        <v>102.85</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124.64</v>
      </c>
      <c r="AU7" s="25">
        <v>123.47</v>
      </c>
      <c r="AV7" s="25">
        <v>97.45</v>
      </c>
      <c r="AW7" s="25">
        <v>84.34</v>
      </c>
      <c r="AX7" s="25">
        <v>76.599999999999994</v>
      </c>
      <c r="AY7" s="25">
        <v>250.03</v>
      </c>
      <c r="AZ7" s="25">
        <v>239.45</v>
      </c>
      <c r="BA7" s="25">
        <v>246.01</v>
      </c>
      <c r="BB7" s="25">
        <v>228.89</v>
      </c>
      <c r="BC7" s="25">
        <v>232.66</v>
      </c>
      <c r="BD7" s="25">
        <v>243.36</v>
      </c>
      <c r="BE7" s="25">
        <v>684.7</v>
      </c>
      <c r="BF7" s="25">
        <v>666.73</v>
      </c>
      <c r="BG7" s="25">
        <v>658.37</v>
      </c>
      <c r="BH7" s="25">
        <v>649.63</v>
      </c>
      <c r="BI7" s="25">
        <v>641.49</v>
      </c>
      <c r="BJ7" s="25">
        <v>254.19</v>
      </c>
      <c r="BK7" s="25">
        <v>259.56</v>
      </c>
      <c r="BL7" s="25">
        <v>248.92</v>
      </c>
      <c r="BM7" s="25">
        <v>251.26</v>
      </c>
      <c r="BN7" s="25">
        <v>255.84</v>
      </c>
      <c r="BO7" s="25">
        <v>265.93</v>
      </c>
      <c r="BP7" s="25">
        <v>99.96</v>
      </c>
      <c r="BQ7" s="25">
        <v>102.76</v>
      </c>
      <c r="BR7" s="25">
        <v>101.08</v>
      </c>
      <c r="BS7" s="25">
        <v>99.48</v>
      </c>
      <c r="BT7" s="25">
        <v>98.78</v>
      </c>
      <c r="BU7" s="25">
        <v>107.42</v>
      </c>
      <c r="BV7" s="25">
        <v>105.07</v>
      </c>
      <c r="BW7" s="25">
        <v>107.54</v>
      </c>
      <c r="BX7" s="25">
        <v>101.93</v>
      </c>
      <c r="BY7" s="25">
        <v>102.36</v>
      </c>
      <c r="BZ7" s="25">
        <v>97.82</v>
      </c>
      <c r="CA7" s="25">
        <v>162.83000000000001</v>
      </c>
      <c r="CB7" s="25">
        <v>155.47999999999999</v>
      </c>
      <c r="CC7" s="25">
        <v>158.66999999999999</v>
      </c>
      <c r="CD7" s="25">
        <v>162.38999999999999</v>
      </c>
      <c r="CE7" s="25">
        <v>163.12</v>
      </c>
      <c r="CF7" s="25">
        <v>157.19</v>
      </c>
      <c r="CG7" s="25">
        <v>153.71</v>
      </c>
      <c r="CH7" s="25">
        <v>155.9</v>
      </c>
      <c r="CI7" s="25">
        <v>162.47</v>
      </c>
      <c r="CJ7" s="25">
        <v>165.52</v>
      </c>
      <c r="CK7" s="25">
        <v>177.56</v>
      </c>
      <c r="CL7" s="25">
        <v>62.8</v>
      </c>
      <c r="CM7" s="25">
        <v>62.59</v>
      </c>
      <c r="CN7" s="25">
        <v>61.31</v>
      </c>
      <c r="CO7" s="25">
        <v>60.96</v>
      </c>
      <c r="CP7" s="25">
        <v>74.52</v>
      </c>
      <c r="CQ7" s="25">
        <v>63.16</v>
      </c>
      <c r="CR7" s="25">
        <v>64.41</v>
      </c>
      <c r="CS7" s="25">
        <v>64.11</v>
      </c>
      <c r="CT7" s="25">
        <v>63.81</v>
      </c>
      <c r="CU7" s="25">
        <v>63.58</v>
      </c>
      <c r="CV7" s="25">
        <v>59.81</v>
      </c>
      <c r="CW7" s="25">
        <v>82.24</v>
      </c>
      <c r="CX7" s="25">
        <v>83.39</v>
      </c>
      <c r="CY7" s="25">
        <v>83.7</v>
      </c>
      <c r="CZ7" s="25">
        <v>83.34</v>
      </c>
      <c r="DA7" s="25">
        <v>83.27</v>
      </c>
      <c r="DB7" s="25">
        <v>91.48</v>
      </c>
      <c r="DC7" s="25">
        <v>91.64</v>
      </c>
      <c r="DD7" s="25">
        <v>92.09</v>
      </c>
      <c r="DE7" s="25">
        <v>91.76</v>
      </c>
      <c r="DF7" s="25">
        <v>91.22</v>
      </c>
      <c r="DG7" s="25">
        <v>89.42</v>
      </c>
      <c r="DH7" s="25">
        <v>47.09</v>
      </c>
      <c r="DI7" s="25">
        <v>48.47</v>
      </c>
      <c r="DJ7" s="25">
        <v>50.04</v>
      </c>
      <c r="DK7" s="25">
        <v>49.94</v>
      </c>
      <c r="DL7" s="25">
        <v>51.18</v>
      </c>
      <c r="DM7" s="25">
        <v>51.13</v>
      </c>
      <c r="DN7" s="25">
        <v>51.62</v>
      </c>
      <c r="DO7" s="25">
        <v>52.16</v>
      </c>
      <c r="DP7" s="25">
        <v>52.59</v>
      </c>
      <c r="DQ7" s="25">
        <v>52.74</v>
      </c>
      <c r="DR7" s="25">
        <v>52.02</v>
      </c>
      <c r="DS7" s="25">
        <v>17.440000000000001</v>
      </c>
      <c r="DT7" s="25">
        <v>17.98</v>
      </c>
      <c r="DU7" s="25">
        <v>18.399999999999999</v>
      </c>
      <c r="DV7" s="25">
        <v>18.53</v>
      </c>
      <c r="DW7" s="25">
        <v>19.22</v>
      </c>
      <c r="DX7" s="25">
        <v>22.41</v>
      </c>
      <c r="DY7" s="25">
        <v>23.68</v>
      </c>
      <c r="DZ7" s="25">
        <v>25.76</v>
      </c>
      <c r="EA7" s="25">
        <v>27.51</v>
      </c>
      <c r="EB7" s="25">
        <v>28.57</v>
      </c>
      <c r="EC7" s="25">
        <v>25.37</v>
      </c>
      <c r="ED7" s="25">
        <v>0.45</v>
      </c>
      <c r="EE7" s="25">
        <v>0.48</v>
      </c>
      <c r="EF7" s="25">
        <v>0.24</v>
      </c>
      <c r="EG7" s="25">
        <v>0.59</v>
      </c>
      <c r="EH7" s="25">
        <v>0.5</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cp:lastModifiedBy>
  <cp:lastPrinted>2025-01-31T02:36:09Z</cp:lastPrinted>
  <dcterms:created xsi:type="dcterms:W3CDTF">2025-01-24T06:52:37Z</dcterms:created>
  <dcterms:modified xsi:type="dcterms:W3CDTF">2025-01-31T02:57:29Z</dcterms:modified>
  <cp:category/>
</cp:coreProperties>
</file>