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10142\Desktop\令和2年度処遇改善加算等実績報告書\"/>
    </mc:Choice>
  </mc:AlternateContent>
  <bookViews>
    <workbookView xWindow="26190" yWindow="-16320" windowWidth="29040" windowHeight="15840" activeTab="1"/>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27" i="15" l="1"/>
  <c r="AB29" i="15" l="1"/>
  <c r="AB28" i="15" s="1"/>
  <c r="AB27" i="15"/>
  <c r="D27" i="15"/>
  <c r="AC8" i="11"/>
  <c r="AL59" i="15" l="1"/>
  <c r="Q7" i="1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S43" i="15" s="1"/>
  <c r="Q8" i="11"/>
  <c r="V8" i="11"/>
  <c r="W8" i="11"/>
  <c r="X8" i="11"/>
  <c r="Y8" i="11"/>
  <c r="Z8" i="11"/>
  <c r="AA8" i="11"/>
  <c r="AB8" i="11"/>
  <c r="AF59" i="15" s="1"/>
  <c r="S56" i="15" l="1"/>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令和２年４月～令和３年３月算定分の実績を記載</t>
        </r>
      </text>
    </comment>
    <comment ref="V15" authorId="0" shapeId="0">
      <text>
        <r>
          <rPr>
            <sz val="10"/>
            <color indexed="81"/>
            <rFont val="MS P ゴシック"/>
            <family val="3"/>
            <charset val="128"/>
          </rPr>
          <t xml:space="preserve">賃金改善実施期間（令和２年度処遇改善計画書の別紙様式２－１に記載）の実績を記載
</t>
        </r>
        <r>
          <rPr>
            <b/>
            <sz val="10"/>
            <color indexed="81"/>
            <rFont val="MS P ゴシック"/>
            <family val="3"/>
            <charset val="128"/>
          </rPr>
          <t>※前年度の賃金改善実施期間と重複していないこと。</t>
        </r>
      </text>
    </comment>
    <comment ref="X15" authorId="0" shapeId="0">
      <text>
        <r>
          <rPr>
            <sz val="10"/>
            <color indexed="81"/>
            <rFont val="MS P ゴシック"/>
            <family val="3"/>
            <charset val="128"/>
          </rPr>
          <t>令和２年４月～令和３年３月算定分の実績を記載</t>
        </r>
      </text>
    </comment>
    <comment ref="AB15" authorId="0" shapeId="0">
      <text>
        <r>
          <rPr>
            <sz val="10"/>
            <color indexed="81"/>
            <rFont val="MS P ゴシック"/>
            <family val="3"/>
            <charset val="128"/>
          </rPr>
          <t xml:space="preserve">賃金改善実施期間（令和２年度処遇改善計画書の別紙様式２－１に記載）の実績を記載
</t>
        </r>
        <r>
          <rPr>
            <b/>
            <sz val="10"/>
            <color indexed="81"/>
            <rFont val="MS P ゴシック"/>
            <family val="3"/>
            <charset val="128"/>
          </rPr>
          <t>※前年度の賃金改善実施期間と重複していないこと。</t>
        </r>
      </text>
    </comment>
    <comment ref="AE15" authorId="0" shapeId="0">
      <text>
        <r>
          <rPr>
            <sz val="10"/>
            <color indexed="81"/>
            <rFont val="MS P ゴシック"/>
            <family val="3"/>
            <charset val="128"/>
          </rPr>
          <t xml:space="preserve">賃金改善実施期間（令和２年度処遇改善計画書の別紙様式２－１に記載）の実績を記載
</t>
        </r>
        <r>
          <rPr>
            <b/>
            <sz val="10"/>
            <color indexed="81"/>
            <rFont val="MS P ゴシック"/>
            <family val="3"/>
            <charset val="128"/>
          </rPr>
          <t>※前年度の賃金改善実施期間と重複していないこと。</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<sst xmlns="http://schemas.openxmlformats.org/spreadsheetml/2006/main" count="351" uniqueCount="265">
  <si>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</si>
  <si>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</si>
  <si>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</si>
  <si>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</si>
  <si>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</si>
  <si>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</si>
  <si>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</si>
  <si>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</si>
  <si>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</si>
  <si>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</si>
  <si>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</si>
  <si>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</si>
  <si>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</si>
  <si>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</si>
  <si>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</si>
  <si>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</si>
  <si>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</si>
  <si>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</si>
  <si>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</si>
  <si>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</si>
  <si>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</si>
  <si>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</si>
  <si>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</si>
  <si>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</si>
  <si>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</si>
  <si>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</si>
  <si>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</si>
  <si>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加算Ⅱ</t>
  </si>
  <si>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</si>
  <si>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</si>
  <si>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</si>
  <si>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</si>
  <si>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</si>
  <si>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</si>
  <si>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</si>
  <si>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</si>
  <si>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</si>
  <si>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</si>
  <si>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</si>
  <si>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</si>
  <si>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</si>
  <si>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</si>
  <si>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</si>
  <si>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</si>
  <si>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</si>
  <si>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</si>
  <si>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</si>
  <si>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</si>
  <si>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</si>
  <si>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</si>
  <si>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</si>
  <si>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</si>
  <si>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</si>
  <si>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</si>
  <si>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</si>
  <si>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</si>
  <si>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</si>
  <si>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</si>
  <si>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</si>
  <si>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</si>
  <si>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</si>
  <si>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</si>
  <si>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</si>
  <si>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</si>
  <si>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</si>
  <si>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</si>
  <si>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</si>
  <si>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</si>
  <si>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</si>
  <si>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</si>
  <si>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</si>
  <si>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</si>
  <si>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</si>
  <si>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</si>
  <si>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</si>
  <si>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</si>
  <si>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</si>
  <si>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世田谷区</t>
    <rPh sb="0" eb="4">
      <t>セタガヤク</t>
    </rPh>
    <phoneticPr fontId="2"/>
  </si>
  <si>
    <t>埼玉県</t>
    <rPh sb="0" eb="3">
      <t>サイタマケン</t>
    </rPh>
    <phoneticPr fontId="2"/>
  </si>
  <si>
    <t>横浜市</t>
    <rPh sb="0" eb="3">
      <t>ヨコハマシ</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</si>
  <si>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</si>
  <si>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</si>
  <si>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</si>
  <si>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</si>
  <si>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</si>
  <si>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</si>
  <si>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</si>
  <si>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</si>
  <si>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</si>
  <si>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</si>
  <si>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</si>
  <si>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</si>
  <si>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</si>
  <si>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</si>
  <si>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</si>
  <si>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</si>
  <si>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</si>
  <si>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</si>
  <si>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</si>
  <si>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</si>
  <si>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</si>
  <si>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</si>
  <si>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</si>
  <si>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</si>
  <si>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</si>
  <si>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</si>
  <si>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</si>
  <si>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</si>
  <si>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</si>
  <si>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</si>
  <si>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</si>
  <si>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</si>
  <si>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</si>
  <si>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</si>
  <si>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</si>
  <si>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</si>
  <si>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</si>
  <si>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</si>
  <si>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</si>
  <si>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</si>
  <si>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</si>
  <si>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</si>
  <si>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</si>
  <si>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</si>
  <si>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</si>
  <si>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</si>
  <si>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</si>
  <si>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</si>
  <si>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</si>
  <si>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</si>
  <si>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</si>
  <si>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</si>
  <si>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</si>
  <si>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</si>
  <si>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</si>
  <si>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</si>
  <si>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</si>
  <si>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</si>
  <si>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</si>
  <si>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</si>
  <si>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</si>
  <si>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</si>
  <si>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</si>
  <si>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</si>
  <si>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</si>
  <si>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</si>
  <si>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</si>
  <si>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</si>
  <si>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</si>
  <si>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</si>
  <si>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</si>
  <si>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</si>
  <si>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</si>
  <si>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</si>
  <si>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</si>
  <si>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</si>
  <si>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</si>
  <si>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</si>
  <si>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</si>
  <si>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</si>
  <si>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</si>
  <si>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</si>
  <si>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</si>
  <si>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</si>
  <si>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</si>
  <si>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</si>
  <si>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</si>
  <si>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</si>
  <si>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</si>
  <si>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</si>
  <si>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</si>
  <si>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</si>
  <si>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</si>
  <si>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</si>
  <si>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</si>
  <si>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</si>
  <si>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</si>
  <si>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</si>
  <si>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</si>
  <si>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</si>
  <si>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</si>
  <si>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</si>
  <si>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</si>
  <si>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</si>
  <si>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</si>
  <si>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</si>
  <si>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</si>
  <si>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</si>
  <si>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</si>
  <si>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</si>
  <si>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</si>
  <si>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</si>
  <si>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</si>
  <si>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</si>
  <si>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</si>
  <si>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</si>
  <si>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</si>
  <si>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</si>
  <si>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</si>
  <si>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</si>
  <si>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</si>
  <si>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</si>
  <si>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</si>
  <si>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</si>
  <si>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</si>
  <si>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</si>
  <si>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</si>
  <si>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</si>
  <si>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</si>
  <si>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</si>
  <si>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</si>
  <si>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</si>
  <si>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</si>
  <si>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</si>
  <si>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</si>
  <si>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</si>
  <si>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</si>
  <si>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</si>
  <si>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</si>
  <si>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</si>
  <si>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</si>
  <si>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</si>
  <si>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障害福祉事業所名称０６</t>
    <rPh sb="4" eb="7">
      <t>ジギョウショ</t>
    </rPh>
    <rPh sb="7" eb="9">
      <t>メイショウ</t>
    </rPh>
    <phoneticPr fontId="7"/>
  </si>
  <si>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</si>
  <si>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</si>
  <si>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</si>
  <si>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</si>
  <si>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</si>
  <si>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</si>
  <si>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</si>
  <si>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</si>
  <si>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</si>
  <si>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</si>
  <si>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</si>
  <si>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</si>
  <si>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</si>
  <si>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</si>
  <si>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</si>
  <si>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</si>
  <si>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</si>
  <si>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</si>
  <si>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</si>
  <si>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</si>
  <si>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</si>
  <si>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</si>
  <si>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</si>
  <si>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</si>
  <si>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</si>
  <si>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</si>
  <si>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</si>
  <si>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</si>
  <si>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</si>
  <si>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</si>
  <si>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</si>
  <si>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</si>
  <si>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</si>
  <si>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</si>
  <si>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</si>
  <si>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</si>
  <si>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</si>
  <si>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※②ⅱ）には、計画書の（１）④ⅱ）又は（２）⑥ⅱ）の額を記載すること</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</si>
  <si>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</si>
  <si>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</si>
  <si>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</si>
  <si>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障害福祉サービス等
事業所番号</t>
    <rPh sb="0" eb="4">
      <t>ショウガイフクシ</t>
    </rPh>
    <rPh sb="8" eb="9">
      <t>ナド</t>
    </rPh>
    <rPh sb="10" eb="15">
      <t>ジギョウショバンゴウ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</si>
</sst>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b/>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8">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8" borderId="80"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2"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28"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0" fontId="22" fillId="0" borderId="21" xfId="0" applyFont="1" applyFill="1" applyBorder="1" applyAlignment="1">
      <alignment horizontal="center" vertical="center"/>
    </xf>
    <xf numFmtId="176" fontId="22" fillId="0" borderId="10" xfId="0" applyNumberFormat="1" applyFont="1" applyFill="1" applyBorder="1" applyAlignment="1" applyProtection="1">
      <alignment horizontal="right" vertical="center"/>
      <protection locked="0"/>
    </xf>
    <xf numFmtId="176" fontId="22" fillId="0" borderId="6" xfId="0" applyNumberFormat="1" applyFont="1" applyFill="1" applyBorder="1" applyAlignment="1" applyProtection="1">
      <alignment horizontal="right" vertical="center"/>
      <protection locked="0"/>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31477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sqref="A1:F1"/>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65" t="s">
        <v>203</v>
      </c>
      <c r="B1" s="365"/>
      <c r="C1" s="365"/>
      <c r="D1" s="365"/>
      <c r="E1" s="365"/>
      <c r="F1" s="365"/>
    </row>
    <row r="2" spans="1:6" ht="18" thickTop="1">
      <c r="A2" s="366" t="s">
        <v>205</v>
      </c>
      <c r="B2" s="366"/>
      <c r="C2" s="366"/>
      <c r="D2" s="366"/>
      <c r="E2" s="366"/>
      <c r="F2" s="366"/>
    </row>
    <row r="3" spans="1:6" s="10" customFormat="1" ht="8.1" customHeight="1">
      <c r="A3" s="367"/>
      <c r="B3" s="367"/>
      <c r="C3" s="367"/>
      <c r="D3" s="367"/>
      <c r="E3" s="32"/>
    </row>
    <row r="4" spans="1:6" s="12" customFormat="1" ht="30" customHeight="1">
      <c r="A4" s="11" t="s">
        <v>206</v>
      </c>
      <c r="B4" s="11" t="s">
        <v>111</v>
      </c>
      <c r="C4" s="33" t="s">
        <v>112</v>
      </c>
      <c r="D4" s="368" t="s">
        <v>113</v>
      </c>
      <c r="E4" s="369"/>
      <c r="F4" s="11" t="s">
        <v>114</v>
      </c>
    </row>
    <row r="5" spans="1:6" ht="19.899999999999999" customHeight="1">
      <c r="A5" s="34" t="s">
        <v>207</v>
      </c>
      <c r="B5" s="35">
        <v>1</v>
      </c>
      <c r="C5" s="35" t="s">
        <v>208</v>
      </c>
      <c r="D5" s="370" t="s">
        <v>115</v>
      </c>
      <c r="E5" s="371"/>
      <c r="F5" s="25" t="s">
        <v>116</v>
      </c>
    </row>
    <row r="6" spans="1:6" ht="45.75" customHeight="1">
      <c r="A6" s="36" t="s">
        <v>117</v>
      </c>
      <c r="B6" s="25">
        <v>1</v>
      </c>
      <c r="C6" s="37" t="s">
        <v>209</v>
      </c>
      <c r="D6" s="363" t="s">
        <v>210</v>
      </c>
      <c r="E6" s="364"/>
      <c r="F6" s="38" t="s">
        <v>116</v>
      </c>
    </row>
    <row r="7" spans="1:6" ht="58.5" customHeight="1">
      <c r="A7" s="36" t="s">
        <v>131</v>
      </c>
      <c r="B7" s="25">
        <v>1</v>
      </c>
      <c r="C7" s="37" t="s">
        <v>211</v>
      </c>
      <c r="D7" s="363" t="s">
        <v>212</v>
      </c>
      <c r="E7" s="364"/>
      <c r="F7" s="13" t="s">
        <v>118</v>
      </c>
    </row>
    <row r="8" spans="1:6" ht="53.45" customHeight="1">
      <c r="A8" s="36" t="s">
        <v>132</v>
      </c>
      <c r="B8" s="25">
        <v>1</v>
      </c>
      <c r="C8" s="37" t="s">
        <v>213</v>
      </c>
      <c r="D8" s="363" t="s">
        <v>214</v>
      </c>
      <c r="E8" s="364"/>
      <c r="F8" s="13" t="s">
        <v>118</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83" t="s">
        <v>119</v>
      </c>
      <c r="B16" s="383"/>
      <c r="C16" s="383"/>
      <c r="D16" s="383"/>
      <c r="E16" s="24"/>
    </row>
    <row r="17" spans="1:6">
      <c r="A17" s="16" t="s">
        <v>129</v>
      </c>
      <c r="B17" s="17"/>
    </row>
    <row r="18" spans="1:6" s="20" customFormat="1" ht="17.25">
      <c r="A18" s="18" t="s">
        <v>204</v>
      </c>
      <c r="B18" s="19"/>
      <c r="C18" s="18"/>
      <c r="D18" s="18"/>
      <c r="E18" s="18"/>
    </row>
    <row r="19" spans="1:6" s="20" customFormat="1" ht="17.25">
      <c r="A19" s="18" t="s">
        <v>130</v>
      </c>
      <c r="B19" s="19"/>
      <c r="C19" s="18"/>
      <c r="D19" s="18"/>
      <c r="E19" s="18"/>
    </row>
    <row r="20" spans="1:6" s="20" customFormat="1" ht="17.25">
      <c r="A20" s="18" t="s">
        <v>120</v>
      </c>
      <c r="B20" s="19"/>
      <c r="C20" s="18"/>
      <c r="D20" s="18"/>
      <c r="E20" s="18"/>
    </row>
    <row r="21" spans="1:6" s="20" customFormat="1" ht="17.25">
      <c r="A21" s="18" t="s">
        <v>121</v>
      </c>
      <c r="B21" s="19"/>
      <c r="C21" s="18"/>
      <c r="D21" s="18"/>
      <c r="E21" s="18"/>
    </row>
    <row r="22" spans="1:6" s="20" customFormat="1" ht="17.25">
      <c r="A22" s="18" t="s">
        <v>122</v>
      </c>
      <c r="B22" s="19"/>
      <c r="C22" s="18"/>
      <c r="D22" s="18"/>
      <c r="E22" s="18"/>
    </row>
    <row r="23" spans="1:6" s="20" customFormat="1" ht="17.25">
      <c r="A23" s="18" t="s">
        <v>123</v>
      </c>
      <c r="B23" s="19"/>
      <c r="C23" s="18"/>
      <c r="D23" s="18"/>
      <c r="E23" s="18"/>
    </row>
    <row r="24" spans="1:6" ht="17.25">
      <c r="A24" s="18" t="s">
        <v>124</v>
      </c>
      <c r="B24" s="17"/>
    </row>
    <row r="25" spans="1:6" ht="18" thickBot="1">
      <c r="A25" s="18"/>
      <c r="B25" s="17"/>
    </row>
    <row r="26" spans="1:6" ht="22.15" customHeight="1">
      <c r="A26" s="23"/>
      <c r="B26" s="384" t="s">
        <v>125</v>
      </c>
      <c r="C26" s="384"/>
      <c r="D26" s="385"/>
      <c r="E26" s="386" t="s">
        <v>126</v>
      </c>
      <c r="F26" s="387"/>
    </row>
    <row r="27" spans="1:6" ht="55.15" customHeight="1">
      <c r="A27" s="372" t="s">
        <v>127</v>
      </c>
      <c r="B27" s="373"/>
      <c r="C27" s="374"/>
      <c r="D27" s="374"/>
      <c r="E27" s="379"/>
      <c r="F27" s="380"/>
    </row>
    <row r="28" spans="1:6" ht="55.15" customHeight="1">
      <c r="A28" s="372"/>
      <c r="B28" s="375"/>
      <c r="C28" s="376"/>
      <c r="D28" s="376"/>
      <c r="E28" s="379"/>
      <c r="F28" s="380"/>
    </row>
    <row r="29" spans="1:6" ht="55.15" customHeight="1">
      <c r="A29" s="372" t="s">
        <v>128</v>
      </c>
      <c r="B29" s="375"/>
      <c r="C29" s="376"/>
      <c r="D29" s="376"/>
      <c r="E29" s="379"/>
      <c r="F29" s="380"/>
    </row>
    <row r="30" spans="1:6" ht="55.15" customHeight="1" thickBot="1">
      <c r="A30" s="372"/>
      <c r="B30" s="377"/>
      <c r="C30" s="378"/>
      <c r="D30" s="378"/>
      <c r="E30" s="381"/>
      <c r="F30" s="382"/>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7:E7"/>
    <mergeCell ref="D8:E8"/>
    <mergeCell ref="A16:D16"/>
    <mergeCell ref="B26:D26"/>
    <mergeCell ref="E26:F26"/>
    <mergeCell ref="A27:A28"/>
    <mergeCell ref="B27:D30"/>
    <mergeCell ref="E27:F28"/>
    <mergeCell ref="A29:A30"/>
    <mergeCell ref="E29:F30"/>
    <mergeCell ref="D6:E6"/>
    <mergeCell ref="A1:F1"/>
    <mergeCell ref="A2:F2"/>
    <mergeCell ref="A3:D3"/>
    <mergeCell ref="D4:E4"/>
    <mergeCell ref="D5:E5"/>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11" sqref="C11:L11"/>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215</v>
      </c>
      <c r="AC1" s="39" t="s">
        <v>43</v>
      </c>
    </row>
    <row r="2" spans="1:29" ht="20.100000000000001" customHeight="1">
      <c r="A2" s="7" t="s">
        <v>44</v>
      </c>
    </row>
    <row r="4" spans="1:29" ht="20.100000000000001" customHeight="1">
      <c r="A4" s="39" t="s">
        <v>45</v>
      </c>
    </row>
    <row r="5" spans="1:29" ht="20.100000000000001" customHeight="1">
      <c r="A5" s="39" t="s">
        <v>80</v>
      </c>
    </row>
    <row r="6" spans="1:29" ht="20.100000000000001" customHeight="1">
      <c r="A6" s="39" t="s">
        <v>81</v>
      </c>
    </row>
    <row r="7" spans="1:29" ht="20.100000000000001" customHeight="1">
      <c r="A7" s="39" t="s">
        <v>46</v>
      </c>
    </row>
    <row r="9" spans="1:29" ht="20.100000000000001" customHeight="1">
      <c r="A9" s="6" t="s">
        <v>82</v>
      </c>
    </row>
    <row r="10" spans="1:29" ht="20.100000000000001" customHeight="1" thickBot="1">
      <c r="B10" s="39" t="s">
        <v>107</v>
      </c>
    </row>
    <row r="11" spans="1:29" ht="20.100000000000001" customHeight="1" thickBot="1">
      <c r="B11" s="40" t="s">
        <v>34</v>
      </c>
      <c r="C11" s="397"/>
      <c r="D11" s="398"/>
      <c r="E11" s="398"/>
      <c r="F11" s="398"/>
      <c r="G11" s="398"/>
      <c r="H11" s="398"/>
      <c r="I11" s="398"/>
      <c r="J11" s="398"/>
      <c r="K11" s="398"/>
      <c r="L11" s="399"/>
    </row>
    <row r="13" spans="1:29" ht="20.100000000000001" customHeight="1">
      <c r="A13" s="6" t="s">
        <v>83</v>
      </c>
    </row>
    <row r="14" spans="1:29" ht="20.100000000000001" customHeight="1" thickBot="1">
      <c r="B14" s="39" t="s">
        <v>48</v>
      </c>
    </row>
    <row r="15" spans="1:29" ht="20.100000000000001" customHeight="1">
      <c r="B15" s="41" t="s">
        <v>41</v>
      </c>
      <c r="C15" s="388" t="s">
        <v>0</v>
      </c>
      <c r="D15" s="388"/>
      <c r="E15" s="388"/>
      <c r="F15" s="388"/>
      <c r="G15" s="388"/>
      <c r="H15" s="388"/>
      <c r="I15" s="388"/>
      <c r="J15" s="388"/>
      <c r="K15" s="388"/>
      <c r="L15" s="389"/>
      <c r="M15" s="400" t="s">
        <v>49</v>
      </c>
      <c r="N15" s="401"/>
      <c r="O15" s="401"/>
      <c r="P15" s="401"/>
      <c r="Q15" s="401"/>
      <c r="R15" s="401"/>
      <c r="S15" s="401"/>
      <c r="T15" s="401"/>
      <c r="U15" s="401"/>
      <c r="V15" s="401"/>
      <c r="W15" s="402"/>
      <c r="X15" s="403"/>
    </row>
    <row r="16" spans="1:29" ht="20.100000000000001" customHeight="1" thickBot="1">
      <c r="B16" s="42"/>
      <c r="C16" s="388" t="s">
        <v>50</v>
      </c>
      <c r="D16" s="388"/>
      <c r="E16" s="388"/>
      <c r="F16" s="388"/>
      <c r="G16" s="388"/>
      <c r="H16" s="388"/>
      <c r="I16" s="388"/>
      <c r="J16" s="388"/>
      <c r="K16" s="388"/>
      <c r="L16" s="389"/>
      <c r="M16" s="390" t="s">
        <v>51</v>
      </c>
      <c r="N16" s="391"/>
      <c r="O16" s="391"/>
      <c r="P16" s="391"/>
      <c r="Q16" s="391"/>
      <c r="R16" s="391"/>
      <c r="S16" s="391"/>
      <c r="T16" s="391"/>
      <c r="U16" s="404"/>
      <c r="V16" s="404"/>
      <c r="W16" s="405"/>
      <c r="X16" s="406"/>
      <c r="AC16" s="39" t="s">
        <v>52</v>
      </c>
    </row>
    <row r="17" spans="1:29" ht="20.100000000000001" customHeight="1" thickBot="1">
      <c r="B17" s="41" t="s">
        <v>53</v>
      </c>
      <c r="C17" s="388" t="s">
        <v>54</v>
      </c>
      <c r="D17" s="388"/>
      <c r="E17" s="388"/>
      <c r="F17" s="388"/>
      <c r="G17" s="388"/>
      <c r="H17" s="388"/>
      <c r="I17" s="388"/>
      <c r="J17" s="388"/>
      <c r="K17" s="388"/>
      <c r="L17" s="389"/>
      <c r="M17" s="43">
        <v>1</v>
      </c>
      <c r="N17" s="44">
        <v>0</v>
      </c>
      <c r="O17" s="44">
        <v>0</v>
      </c>
      <c r="P17" s="45" t="s">
        <v>55</v>
      </c>
      <c r="Q17" s="44">
        <v>1</v>
      </c>
      <c r="R17" s="44">
        <v>2</v>
      </c>
      <c r="S17" s="44">
        <v>3</v>
      </c>
      <c r="T17" s="46">
        <v>4</v>
      </c>
      <c r="U17" s="47"/>
      <c r="V17" s="48"/>
      <c r="W17" s="48"/>
      <c r="X17" s="48"/>
      <c r="AC17" s="39" t="str">
        <f>CONCATENATE(M17,N17,O17,P17,Q17,R17,S17,T17)</f>
        <v>100－1234</v>
      </c>
    </row>
    <row r="18" spans="1:29" ht="20.100000000000001" customHeight="1">
      <c r="B18" s="49"/>
      <c r="C18" s="388" t="s">
        <v>56</v>
      </c>
      <c r="D18" s="388"/>
      <c r="E18" s="388"/>
      <c r="F18" s="388"/>
      <c r="G18" s="388"/>
      <c r="H18" s="388"/>
      <c r="I18" s="388"/>
      <c r="J18" s="388"/>
      <c r="K18" s="388"/>
      <c r="L18" s="389"/>
      <c r="M18" s="390" t="s">
        <v>57</v>
      </c>
      <c r="N18" s="391"/>
      <c r="O18" s="391"/>
      <c r="P18" s="391"/>
      <c r="Q18" s="391"/>
      <c r="R18" s="391"/>
      <c r="S18" s="391"/>
      <c r="T18" s="391"/>
      <c r="U18" s="392"/>
      <c r="V18" s="392"/>
      <c r="W18" s="393"/>
      <c r="X18" s="394"/>
    </row>
    <row r="19" spans="1:29" ht="20.100000000000001" customHeight="1">
      <c r="B19" s="42"/>
      <c r="C19" s="388" t="s">
        <v>58</v>
      </c>
      <c r="D19" s="388"/>
      <c r="E19" s="388"/>
      <c r="F19" s="388"/>
      <c r="G19" s="388"/>
      <c r="H19" s="388"/>
      <c r="I19" s="388"/>
      <c r="J19" s="388"/>
      <c r="K19" s="388"/>
      <c r="L19" s="389"/>
      <c r="M19" s="390" t="s">
        <v>59</v>
      </c>
      <c r="N19" s="391"/>
      <c r="O19" s="391"/>
      <c r="P19" s="391"/>
      <c r="Q19" s="391"/>
      <c r="R19" s="391"/>
      <c r="S19" s="391"/>
      <c r="T19" s="391"/>
      <c r="U19" s="391"/>
      <c r="V19" s="391"/>
      <c r="W19" s="395"/>
      <c r="X19" s="396"/>
    </row>
    <row r="20" spans="1:29" ht="20.100000000000001" customHeight="1">
      <c r="B20" s="41" t="s">
        <v>60</v>
      </c>
      <c r="C20" s="388" t="s">
        <v>61</v>
      </c>
      <c r="D20" s="388"/>
      <c r="E20" s="388"/>
      <c r="F20" s="388"/>
      <c r="G20" s="388"/>
      <c r="H20" s="388"/>
      <c r="I20" s="388"/>
      <c r="J20" s="388"/>
      <c r="K20" s="388"/>
      <c r="L20" s="389"/>
      <c r="M20" s="390" t="s">
        <v>62</v>
      </c>
      <c r="N20" s="391"/>
      <c r="O20" s="391"/>
      <c r="P20" s="391"/>
      <c r="Q20" s="391"/>
      <c r="R20" s="391"/>
      <c r="S20" s="391"/>
      <c r="T20" s="391"/>
      <c r="U20" s="391"/>
      <c r="V20" s="391"/>
      <c r="W20" s="395"/>
      <c r="X20" s="396"/>
    </row>
    <row r="21" spans="1:29" ht="20.100000000000001" customHeight="1">
      <c r="B21" s="42"/>
      <c r="C21" s="388" t="s">
        <v>63</v>
      </c>
      <c r="D21" s="388"/>
      <c r="E21" s="388"/>
      <c r="F21" s="388"/>
      <c r="G21" s="388"/>
      <c r="H21" s="388"/>
      <c r="I21" s="388"/>
      <c r="J21" s="388"/>
      <c r="K21" s="388"/>
      <c r="L21" s="389"/>
      <c r="M21" s="412" t="s">
        <v>64</v>
      </c>
      <c r="N21" s="404"/>
      <c r="O21" s="404"/>
      <c r="P21" s="404"/>
      <c r="Q21" s="404"/>
      <c r="R21" s="404"/>
      <c r="S21" s="404"/>
      <c r="T21" s="404"/>
      <c r="U21" s="404"/>
      <c r="V21" s="404"/>
      <c r="W21" s="405"/>
      <c r="X21" s="406"/>
    </row>
    <row r="22" spans="1:29" ht="20.100000000000001" customHeight="1">
      <c r="B22" s="413" t="s">
        <v>65</v>
      </c>
      <c r="C22" s="388" t="s">
        <v>66</v>
      </c>
      <c r="D22" s="388"/>
      <c r="E22" s="388"/>
      <c r="F22" s="388"/>
      <c r="G22" s="388"/>
      <c r="H22" s="388"/>
      <c r="I22" s="388"/>
      <c r="J22" s="388"/>
      <c r="K22" s="388"/>
      <c r="L22" s="389"/>
      <c r="M22" s="390" t="s">
        <v>67</v>
      </c>
      <c r="N22" s="391"/>
      <c r="O22" s="391"/>
      <c r="P22" s="391"/>
      <c r="Q22" s="391"/>
      <c r="R22" s="391"/>
      <c r="S22" s="391"/>
      <c r="T22" s="391"/>
      <c r="U22" s="391"/>
      <c r="V22" s="391"/>
      <c r="W22" s="395"/>
      <c r="X22" s="396"/>
    </row>
    <row r="23" spans="1:29" ht="20.100000000000001" customHeight="1">
      <c r="B23" s="414"/>
      <c r="C23" s="415" t="s">
        <v>63</v>
      </c>
      <c r="D23" s="415"/>
      <c r="E23" s="415"/>
      <c r="F23" s="415"/>
      <c r="G23" s="415"/>
      <c r="H23" s="415"/>
      <c r="I23" s="415"/>
      <c r="J23" s="415"/>
      <c r="K23" s="415"/>
      <c r="L23" s="415"/>
      <c r="M23" s="390" t="s">
        <v>68</v>
      </c>
      <c r="N23" s="391"/>
      <c r="O23" s="391"/>
      <c r="P23" s="391"/>
      <c r="Q23" s="391"/>
      <c r="R23" s="391"/>
      <c r="S23" s="391"/>
      <c r="T23" s="391"/>
      <c r="U23" s="391"/>
      <c r="V23" s="391"/>
      <c r="W23" s="395"/>
      <c r="X23" s="396"/>
    </row>
    <row r="24" spans="1:29" ht="20.100000000000001" customHeight="1">
      <c r="B24" s="41" t="s">
        <v>39</v>
      </c>
      <c r="C24" s="388" t="s">
        <v>11</v>
      </c>
      <c r="D24" s="388"/>
      <c r="E24" s="388"/>
      <c r="F24" s="388"/>
      <c r="G24" s="388"/>
      <c r="H24" s="388"/>
      <c r="I24" s="388"/>
      <c r="J24" s="388"/>
      <c r="K24" s="388"/>
      <c r="L24" s="389"/>
      <c r="M24" s="407" t="s">
        <v>69</v>
      </c>
      <c r="N24" s="392"/>
      <c r="O24" s="392"/>
      <c r="P24" s="392"/>
      <c r="Q24" s="392"/>
      <c r="R24" s="392"/>
      <c r="S24" s="392"/>
      <c r="T24" s="392"/>
      <c r="U24" s="392"/>
      <c r="V24" s="392"/>
      <c r="W24" s="393"/>
      <c r="X24" s="394"/>
    </row>
    <row r="25" spans="1:29" ht="20.100000000000001" customHeight="1">
      <c r="B25" s="49"/>
      <c r="C25" s="388" t="s">
        <v>12</v>
      </c>
      <c r="D25" s="388"/>
      <c r="E25" s="388"/>
      <c r="F25" s="388"/>
      <c r="G25" s="388"/>
      <c r="H25" s="388"/>
      <c r="I25" s="388"/>
      <c r="J25" s="388"/>
      <c r="K25" s="388"/>
      <c r="L25" s="389"/>
      <c r="M25" s="390" t="s">
        <v>70</v>
      </c>
      <c r="N25" s="391"/>
      <c r="O25" s="391"/>
      <c r="P25" s="391"/>
      <c r="Q25" s="391"/>
      <c r="R25" s="391"/>
      <c r="S25" s="391"/>
      <c r="T25" s="391"/>
      <c r="U25" s="391"/>
      <c r="V25" s="391"/>
      <c r="W25" s="395"/>
      <c r="X25" s="396"/>
    </row>
    <row r="26" spans="1:29" ht="20.100000000000001" customHeight="1" thickBot="1">
      <c r="B26" s="50"/>
      <c r="C26" s="388" t="s">
        <v>71</v>
      </c>
      <c r="D26" s="388"/>
      <c r="E26" s="388"/>
      <c r="F26" s="388"/>
      <c r="G26" s="388"/>
      <c r="H26" s="388"/>
      <c r="I26" s="388"/>
      <c r="J26" s="388"/>
      <c r="K26" s="388"/>
      <c r="L26" s="389"/>
      <c r="M26" s="408" t="s">
        <v>72</v>
      </c>
      <c r="N26" s="409"/>
      <c r="O26" s="409"/>
      <c r="P26" s="409"/>
      <c r="Q26" s="409"/>
      <c r="R26" s="409"/>
      <c r="S26" s="409"/>
      <c r="T26" s="409"/>
      <c r="U26" s="409"/>
      <c r="V26" s="409"/>
      <c r="W26" s="410"/>
      <c r="X26" s="411"/>
    </row>
    <row r="28" spans="1:29" ht="20.100000000000001" customHeight="1">
      <c r="A28" s="6" t="s">
        <v>73</v>
      </c>
    </row>
    <row r="29" spans="1:29" ht="20.100000000000001" customHeight="1">
      <c r="B29" s="39" t="s">
        <v>86</v>
      </c>
      <c r="X29" s="51"/>
    </row>
    <row r="30" spans="1:29" ht="13.5">
      <c r="B30" s="52"/>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row>
    <row r="31" spans="1:29" ht="28.5" customHeight="1">
      <c r="B31" s="428" t="s">
        <v>74</v>
      </c>
      <c r="C31" s="429" t="s">
        <v>216</v>
      </c>
      <c r="D31" s="428"/>
      <c r="E31" s="428"/>
      <c r="F31" s="428"/>
      <c r="G31" s="428"/>
      <c r="H31" s="428"/>
      <c r="I31" s="428"/>
      <c r="J31" s="428"/>
      <c r="K31" s="428"/>
      <c r="L31" s="428"/>
      <c r="M31" s="428" t="s">
        <v>75</v>
      </c>
      <c r="N31" s="428"/>
      <c r="O31" s="428"/>
      <c r="P31" s="428"/>
      <c r="Q31" s="428"/>
      <c r="R31" s="421" t="s">
        <v>97</v>
      </c>
      <c r="S31" s="422"/>
      <c r="T31" s="422"/>
      <c r="U31" s="422"/>
      <c r="V31" s="422"/>
      <c r="W31" s="423"/>
      <c r="X31" s="428" t="s">
        <v>76</v>
      </c>
      <c r="Y31" s="428" t="s">
        <v>7</v>
      </c>
      <c r="Z31" s="53"/>
      <c r="AA31" s="53"/>
    </row>
    <row r="32" spans="1:29" ht="28.5" customHeight="1" thickBot="1">
      <c r="B32" s="428"/>
      <c r="C32" s="419"/>
      <c r="D32" s="419"/>
      <c r="E32" s="419"/>
      <c r="F32" s="419"/>
      <c r="G32" s="419"/>
      <c r="H32" s="419"/>
      <c r="I32" s="419"/>
      <c r="J32" s="419"/>
      <c r="K32" s="419"/>
      <c r="L32" s="419"/>
      <c r="M32" s="419"/>
      <c r="N32" s="419"/>
      <c r="O32" s="419"/>
      <c r="P32" s="419"/>
      <c r="Q32" s="419"/>
      <c r="R32" s="418" t="s">
        <v>98</v>
      </c>
      <c r="S32" s="419"/>
      <c r="T32" s="419"/>
      <c r="U32" s="419"/>
      <c r="V32" s="419"/>
      <c r="W32" s="54" t="s">
        <v>100</v>
      </c>
      <c r="X32" s="419"/>
      <c r="Y32" s="419"/>
      <c r="Z32" s="9"/>
      <c r="AA32" s="55"/>
    </row>
    <row r="33" spans="2:27" ht="38.25" customHeight="1">
      <c r="B33" s="56">
        <v>1</v>
      </c>
      <c r="C33" s="57">
        <v>1</v>
      </c>
      <c r="D33" s="58">
        <v>3</v>
      </c>
      <c r="E33" s="58">
        <v>3</v>
      </c>
      <c r="F33" s="58">
        <v>4</v>
      </c>
      <c r="G33" s="58">
        <v>5</v>
      </c>
      <c r="H33" s="58">
        <v>6</v>
      </c>
      <c r="I33" s="58">
        <v>7</v>
      </c>
      <c r="J33" s="58">
        <v>8</v>
      </c>
      <c r="K33" s="58">
        <v>9</v>
      </c>
      <c r="L33" s="59">
        <v>0</v>
      </c>
      <c r="M33" s="420" t="s">
        <v>47</v>
      </c>
      <c r="N33" s="420"/>
      <c r="O33" s="420"/>
      <c r="P33" s="420"/>
      <c r="Q33" s="420"/>
      <c r="R33" s="420" t="s">
        <v>47</v>
      </c>
      <c r="S33" s="420"/>
      <c r="T33" s="420"/>
      <c r="U33" s="420"/>
      <c r="V33" s="420"/>
      <c r="W33" s="60" t="s">
        <v>99</v>
      </c>
      <c r="X33" s="61" t="s">
        <v>217</v>
      </c>
      <c r="Y33" s="62" t="s">
        <v>164</v>
      </c>
      <c r="Z33" s="63"/>
      <c r="AA33" s="64"/>
    </row>
    <row r="34" spans="2:27" ht="38.25" customHeight="1">
      <c r="B34" s="40">
        <f>B33+1</f>
        <v>2</v>
      </c>
      <c r="C34" s="65">
        <v>1</v>
      </c>
      <c r="D34" s="66">
        <v>3</v>
      </c>
      <c r="E34" s="66">
        <v>3</v>
      </c>
      <c r="F34" s="66">
        <v>4</v>
      </c>
      <c r="G34" s="66">
        <v>5</v>
      </c>
      <c r="H34" s="66">
        <v>6</v>
      </c>
      <c r="I34" s="66">
        <v>7</v>
      </c>
      <c r="J34" s="66">
        <v>8</v>
      </c>
      <c r="K34" s="66">
        <v>9</v>
      </c>
      <c r="L34" s="67">
        <v>0</v>
      </c>
      <c r="M34" s="416" t="s">
        <v>47</v>
      </c>
      <c r="N34" s="416"/>
      <c r="O34" s="416"/>
      <c r="P34" s="416"/>
      <c r="Q34" s="416"/>
      <c r="R34" s="416" t="s">
        <v>47</v>
      </c>
      <c r="S34" s="416"/>
      <c r="T34" s="416"/>
      <c r="U34" s="416"/>
      <c r="V34" s="416"/>
      <c r="W34" s="68" t="s">
        <v>101</v>
      </c>
      <c r="X34" s="69" t="s">
        <v>218</v>
      </c>
      <c r="Y34" s="70" t="s">
        <v>166</v>
      </c>
      <c r="Z34" s="63"/>
      <c r="AA34" s="64"/>
    </row>
    <row r="35" spans="2:27" ht="38.25" customHeight="1">
      <c r="B35" s="40">
        <f t="shared" ref="B35:B98" si="0">B34+1</f>
        <v>3</v>
      </c>
      <c r="C35" s="65">
        <v>1</v>
      </c>
      <c r="D35" s="66">
        <v>3</v>
      </c>
      <c r="E35" s="66">
        <v>3</v>
      </c>
      <c r="F35" s="66">
        <v>4</v>
      </c>
      <c r="G35" s="66">
        <v>5</v>
      </c>
      <c r="H35" s="66">
        <v>6</v>
      </c>
      <c r="I35" s="66">
        <v>7</v>
      </c>
      <c r="J35" s="66">
        <v>8</v>
      </c>
      <c r="K35" s="66">
        <v>9</v>
      </c>
      <c r="L35" s="67">
        <v>0</v>
      </c>
      <c r="M35" s="416" t="s">
        <v>77</v>
      </c>
      <c r="N35" s="416"/>
      <c r="O35" s="416"/>
      <c r="P35" s="416"/>
      <c r="Q35" s="416"/>
      <c r="R35" s="416" t="s">
        <v>47</v>
      </c>
      <c r="S35" s="416"/>
      <c r="T35" s="416"/>
      <c r="U35" s="416"/>
      <c r="V35" s="416"/>
      <c r="W35" s="68" t="s">
        <v>102</v>
      </c>
      <c r="X35" s="69" t="s">
        <v>219</v>
      </c>
      <c r="Y35" s="71" t="s">
        <v>169</v>
      </c>
      <c r="Z35" s="63"/>
      <c r="AA35" s="64"/>
    </row>
    <row r="36" spans="2:27" ht="38.25" customHeight="1">
      <c r="B36" s="40">
        <f t="shared" si="0"/>
        <v>4</v>
      </c>
      <c r="C36" s="65">
        <v>1</v>
      </c>
      <c r="D36" s="66">
        <v>1</v>
      </c>
      <c r="E36" s="66">
        <v>3</v>
      </c>
      <c r="F36" s="66">
        <v>4</v>
      </c>
      <c r="G36" s="66">
        <v>5</v>
      </c>
      <c r="H36" s="66">
        <v>6</v>
      </c>
      <c r="I36" s="66">
        <v>7</v>
      </c>
      <c r="J36" s="66">
        <v>8</v>
      </c>
      <c r="K36" s="66">
        <v>9</v>
      </c>
      <c r="L36" s="67">
        <v>0</v>
      </c>
      <c r="M36" s="416" t="s">
        <v>78</v>
      </c>
      <c r="N36" s="416"/>
      <c r="O36" s="416"/>
      <c r="P36" s="416"/>
      <c r="Q36" s="416"/>
      <c r="R36" s="416" t="s">
        <v>78</v>
      </c>
      <c r="S36" s="416"/>
      <c r="T36" s="416"/>
      <c r="U36" s="416"/>
      <c r="V36" s="416"/>
      <c r="W36" s="68" t="s">
        <v>103</v>
      </c>
      <c r="X36" s="69" t="s">
        <v>220</v>
      </c>
      <c r="Y36" s="71" t="s">
        <v>176</v>
      </c>
      <c r="Z36" s="63"/>
      <c r="AA36" s="64"/>
    </row>
    <row r="37" spans="2:27" ht="38.25" customHeight="1">
      <c r="B37" s="40">
        <f t="shared" si="0"/>
        <v>5</v>
      </c>
      <c r="C37" s="65">
        <v>1</v>
      </c>
      <c r="D37" s="66">
        <v>4</v>
      </c>
      <c r="E37" s="66">
        <v>3</v>
      </c>
      <c r="F37" s="66">
        <v>4</v>
      </c>
      <c r="G37" s="66">
        <v>5</v>
      </c>
      <c r="H37" s="66">
        <v>6</v>
      </c>
      <c r="I37" s="66">
        <v>7</v>
      </c>
      <c r="J37" s="66">
        <v>8</v>
      </c>
      <c r="K37" s="66">
        <v>9</v>
      </c>
      <c r="L37" s="67">
        <v>0</v>
      </c>
      <c r="M37" s="416" t="s">
        <v>79</v>
      </c>
      <c r="N37" s="416"/>
      <c r="O37" s="416"/>
      <c r="P37" s="416"/>
      <c r="Q37" s="416"/>
      <c r="R37" s="416" t="s">
        <v>105</v>
      </c>
      <c r="S37" s="416"/>
      <c r="T37" s="416"/>
      <c r="U37" s="416"/>
      <c r="V37" s="416"/>
      <c r="W37" s="68" t="s">
        <v>104</v>
      </c>
      <c r="X37" s="69" t="s">
        <v>221</v>
      </c>
      <c r="Y37" s="71" t="s">
        <v>192</v>
      </c>
      <c r="Z37" s="63"/>
      <c r="AA37" s="64"/>
    </row>
    <row r="38" spans="2:27" ht="38.25" customHeight="1">
      <c r="B38" s="40">
        <f t="shared" si="0"/>
        <v>6</v>
      </c>
      <c r="C38" s="65">
        <v>1</v>
      </c>
      <c r="D38" s="66">
        <v>2</v>
      </c>
      <c r="E38" s="66">
        <v>3</v>
      </c>
      <c r="F38" s="66">
        <v>4</v>
      </c>
      <c r="G38" s="66">
        <v>5</v>
      </c>
      <c r="H38" s="66">
        <v>6</v>
      </c>
      <c r="I38" s="66">
        <v>7</v>
      </c>
      <c r="J38" s="66">
        <v>8</v>
      </c>
      <c r="K38" s="66">
        <v>9</v>
      </c>
      <c r="L38" s="67">
        <v>6</v>
      </c>
      <c r="M38" s="416" t="s">
        <v>141</v>
      </c>
      <c r="N38" s="416"/>
      <c r="O38" s="416"/>
      <c r="P38" s="416"/>
      <c r="Q38" s="416"/>
      <c r="R38" s="424" t="s">
        <v>141</v>
      </c>
      <c r="S38" s="425"/>
      <c r="T38" s="425"/>
      <c r="U38" s="425"/>
      <c r="V38" s="426"/>
      <c r="W38" s="68" t="s">
        <v>142</v>
      </c>
      <c r="X38" s="69" t="s">
        <v>222</v>
      </c>
      <c r="Y38" s="71" t="s">
        <v>171</v>
      </c>
      <c r="Z38" s="63"/>
      <c r="AA38" s="64"/>
    </row>
    <row r="39" spans="2:27" ht="38.25" customHeight="1">
      <c r="B39" s="40">
        <f t="shared" si="0"/>
        <v>7</v>
      </c>
      <c r="C39" s="65">
        <v>1</v>
      </c>
      <c r="D39" s="66">
        <v>2</v>
      </c>
      <c r="E39" s="66">
        <v>3</v>
      </c>
      <c r="F39" s="66">
        <v>4</v>
      </c>
      <c r="G39" s="66">
        <v>5</v>
      </c>
      <c r="H39" s="66">
        <v>6</v>
      </c>
      <c r="I39" s="66">
        <v>7</v>
      </c>
      <c r="J39" s="66">
        <v>8</v>
      </c>
      <c r="K39" s="66">
        <v>9</v>
      </c>
      <c r="L39" s="67">
        <v>6</v>
      </c>
      <c r="M39" s="416" t="s">
        <v>141</v>
      </c>
      <c r="N39" s="416"/>
      <c r="O39" s="416"/>
      <c r="P39" s="416"/>
      <c r="Q39" s="416"/>
      <c r="R39" s="424" t="s">
        <v>141</v>
      </c>
      <c r="S39" s="425"/>
      <c r="T39" s="425"/>
      <c r="U39" s="425"/>
      <c r="V39" s="426"/>
      <c r="W39" s="68" t="s">
        <v>142</v>
      </c>
      <c r="X39" s="69" t="s">
        <v>222</v>
      </c>
      <c r="Y39" s="71" t="s">
        <v>193</v>
      </c>
      <c r="Z39" s="63"/>
      <c r="AA39" s="64"/>
    </row>
    <row r="40" spans="2:27" ht="38.25" customHeight="1">
      <c r="B40" s="40">
        <f t="shared" si="0"/>
        <v>8</v>
      </c>
      <c r="C40" s="65"/>
      <c r="D40" s="66"/>
      <c r="E40" s="66"/>
      <c r="F40" s="66"/>
      <c r="G40" s="66"/>
      <c r="H40" s="66"/>
      <c r="I40" s="66"/>
      <c r="J40" s="66"/>
      <c r="K40" s="66"/>
      <c r="L40" s="67"/>
      <c r="M40" s="416"/>
      <c r="N40" s="416"/>
      <c r="O40" s="416"/>
      <c r="P40" s="416"/>
      <c r="Q40" s="416"/>
      <c r="R40" s="416"/>
      <c r="S40" s="416"/>
      <c r="T40" s="416"/>
      <c r="U40" s="416"/>
      <c r="V40" s="416"/>
      <c r="W40" s="68"/>
      <c r="X40" s="69"/>
      <c r="Y40" s="71"/>
      <c r="Z40" s="63"/>
      <c r="AA40" s="64"/>
    </row>
    <row r="41" spans="2:27" ht="38.25" customHeight="1">
      <c r="B41" s="40">
        <f t="shared" si="0"/>
        <v>9</v>
      </c>
      <c r="C41" s="65"/>
      <c r="D41" s="66"/>
      <c r="E41" s="66"/>
      <c r="F41" s="66"/>
      <c r="G41" s="66"/>
      <c r="H41" s="66"/>
      <c r="I41" s="66"/>
      <c r="J41" s="66"/>
      <c r="K41" s="66"/>
      <c r="L41" s="67"/>
      <c r="M41" s="416"/>
      <c r="N41" s="416"/>
      <c r="O41" s="416"/>
      <c r="P41" s="416"/>
      <c r="Q41" s="416"/>
      <c r="R41" s="416"/>
      <c r="S41" s="416"/>
      <c r="T41" s="416"/>
      <c r="U41" s="416"/>
      <c r="V41" s="416"/>
      <c r="W41" s="68"/>
      <c r="X41" s="69"/>
      <c r="Y41" s="71"/>
      <c r="Z41" s="63"/>
      <c r="AA41" s="64"/>
    </row>
    <row r="42" spans="2:27" ht="38.25" customHeight="1">
      <c r="B42" s="40">
        <f t="shared" si="0"/>
        <v>10</v>
      </c>
      <c r="C42" s="65"/>
      <c r="D42" s="66"/>
      <c r="E42" s="66"/>
      <c r="F42" s="66"/>
      <c r="G42" s="66"/>
      <c r="H42" s="66"/>
      <c r="I42" s="66"/>
      <c r="J42" s="66"/>
      <c r="K42" s="66"/>
      <c r="L42" s="67"/>
      <c r="M42" s="416"/>
      <c r="N42" s="416"/>
      <c r="O42" s="416"/>
      <c r="P42" s="416"/>
      <c r="Q42" s="416"/>
      <c r="R42" s="416"/>
      <c r="S42" s="416"/>
      <c r="T42" s="416"/>
      <c r="U42" s="416"/>
      <c r="V42" s="416"/>
      <c r="W42" s="68"/>
      <c r="X42" s="69"/>
      <c r="Y42" s="71"/>
      <c r="Z42" s="63"/>
      <c r="AA42" s="64"/>
    </row>
    <row r="43" spans="2:27" ht="38.25" customHeight="1">
      <c r="B43" s="40">
        <f t="shared" si="0"/>
        <v>11</v>
      </c>
      <c r="C43" s="65"/>
      <c r="D43" s="66"/>
      <c r="E43" s="66"/>
      <c r="F43" s="66"/>
      <c r="G43" s="66"/>
      <c r="H43" s="66"/>
      <c r="I43" s="66"/>
      <c r="J43" s="66"/>
      <c r="K43" s="66"/>
      <c r="L43" s="67"/>
      <c r="M43" s="416"/>
      <c r="N43" s="416"/>
      <c r="O43" s="416"/>
      <c r="P43" s="416"/>
      <c r="Q43" s="416"/>
      <c r="R43" s="416"/>
      <c r="S43" s="416"/>
      <c r="T43" s="416"/>
      <c r="U43" s="416"/>
      <c r="V43" s="416"/>
      <c r="W43" s="68"/>
      <c r="X43" s="69"/>
      <c r="Y43" s="71"/>
      <c r="Z43" s="63"/>
      <c r="AA43" s="64"/>
    </row>
    <row r="44" spans="2:27" ht="38.25" customHeight="1">
      <c r="B44" s="40">
        <f t="shared" si="0"/>
        <v>12</v>
      </c>
      <c r="C44" s="65"/>
      <c r="D44" s="66"/>
      <c r="E44" s="66"/>
      <c r="F44" s="66"/>
      <c r="G44" s="66"/>
      <c r="H44" s="66"/>
      <c r="I44" s="66"/>
      <c r="J44" s="66"/>
      <c r="K44" s="66"/>
      <c r="L44" s="67"/>
      <c r="M44" s="416"/>
      <c r="N44" s="416"/>
      <c r="O44" s="416"/>
      <c r="P44" s="416"/>
      <c r="Q44" s="416"/>
      <c r="R44" s="416"/>
      <c r="S44" s="416"/>
      <c r="T44" s="416"/>
      <c r="U44" s="416"/>
      <c r="V44" s="416"/>
      <c r="W44" s="68"/>
      <c r="X44" s="69"/>
      <c r="Y44" s="71"/>
      <c r="Z44" s="63"/>
      <c r="AA44" s="64"/>
    </row>
    <row r="45" spans="2:27" ht="38.25" customHeight="1">
      <c r="B45" s="40">
        <f t="shared" si="0"/>
        <v>13</v>
      </c>
      <c r="C45" s="65"/>
      <c r="D45" s="66"/>
      <c r="E45" s="66"/>
      <c r="F45" s="66"/>
      <c r="G45" s="66"/>
      <c r="H45" s="66"/>
      <c r="I45" s="66"/>
      <c r="J45" s="66"/>
      <c r="K45" s="66"/>
      <c r="L45" s="67"/>
      <c r="M45" s="416"/>
      <c r="N45" s="416"/>
      <c r="O45" s="416"/>
      <c r="P45" s="416"/>
      <c r="Q45" s="416"/>
      <c r="R45" s="416"/>
      <c r="S45" s="416"/>
      <c r="T45" s="416"/>
      <c r="U45" s="416"/>
      <c r="V45" s="416"/>
      <c r="W45" s="68"/>
      <c r="X45" s="69"/>
      <c r="Y45" s="71"/>
      <c r="Z45" s="63"/>
      <c r="AA45" s="64"/>
    </row>
    <row r="46" spans="2:27" ht="38.25" customHeight="1">
      <c r="B46" s="40">
        <f t="shared" si="0"/>
        <v>14</v>
      </c>
      <c r="C46" s="65"/>
      <c r="D46" s="66"/>
      <c r="E46" s="66"/>
      <c r="F46" s="66"/>
      <c r="G46" s="66"/>
      <c r="H46" s="66"/>
      <c r="I46" s="66"/>
      <c r="J46" s="66"/>
      <c r="K46" s="66"/>
      <c r="L46" s="67"/>
      <c r="M46" s="416"/>
      <c r="N46" s="416"/>
      <c r="O46" s="416"/>
      <c r="P46" s="416"/>
      <c r="Q46" s="416"/>
      <c r="R46" s="416"/>
      <c r="S46" s="416"/>
      <c r="T46" s="416"/>
      <c r="U46" s="416"/>
      <c r="V46" s="416"/>
      <c r="W46" s="68"/>
      <c r="X46" s="69"/>
      <c r="Y46" s="71"/>
      <c r="Z46" s="63"/>
      <c r="AA46" s="64"/>
    </row>
    <row r="47" spans="2:27" ht="38.25" customHeight="1">
      <c r="B47" s="40">
        <f t="shared" si="0"/>
        <v>15</v>
      </c>
      <c r="C47" s="65"/>
      <c r="D47" s="66"/>
      <c r="E47" s="66"/>
      <c r="F47" s="66"/>
      <c r="G47" s="66"/>
      <c r="H47" s="66"/>
      <c r="I47" s="66"/>
      <c r="J47" s="66"/>
      <c r="K47" s="66"/>
      <c r="L47" s="67"/>
      <c r="M47" s="416"/>
      <c r="N47" s="416"/>
      <c r="O47" s="416"/>
      <c r="P47" s="416"/>
      <c r="Q47" s="416"/>
      <c r="R47" s="416"/>
      <c r="S47" s="416"/>
      <c r="T47" s="416"/>
      <c r="U47" s="416"/>
      <c r="V47" s="416"/>
      <c r="W47" s="68"/>
      <c r="X47" s="69"/>
      <c r="Y47" s="71"/>
      <c r="Z47" s="63"/>
      <c r="AA47" s="64"/>
    </row>
    <row r="48" spans="2:27" ht="38.25" customHeight="1">
      <c r="B48" s="40">
        <f t="shared" si="0"/>
        <v>16</v>
      </c>
      <c r="C48" s="65"/>
      <c r="D48" s="66"/>
      <c r="E48" s="66"/>
      <c r="F48" s="66"/>
      <c r="G48" s="66"/>
      <c r="H48" s="66"/>
      <c r="I48" s="66"/>
      <c r="J48" s="66"/>
      <c r="K48" s="66"/>
      <c r="L48" s="67"/>
      <c r="M48" s="416"/>
      <c r="N48" s="416"/>
      <c r="O48" s="416"/>
      <c r="P48" s="416"/>
      <c r="Q48" s="416"/>
      <c r="R48" s="416"/>
      <c r="S48" s="416"/>
      <c r="T48" s="416"/>
      <c r="U48" s="416"/>
      <c r="V48" s="416"/>
      <c r="W48" s="68"/>
      <c r="X48" s="69"/>
      <c r="Y48" s="71"/>
      <c r="Z48" s="63"/>
      <c r="AA48" s="64"/>
    </row>
    <row r="49" spans="2:27" ht="38.25" customHeight="1">
      <c r="B49" s="40">
        <f t="shared" si="0"/>
        <v>17</v>
      </c>
      <c r="C49" s="65"/>
      <c r="D49" s="66"/>
      <c r="E49" s="66"/>
      <c r="F49" s="66"/>
      <c r="G49" s="66"/>
      <c r="H49" s="66"/>
      <c r="I49" s="66"/>
      <c r="J49" s="66"/>
      <c r="K49" s="66"/>
      <c r="L49" s="67"/>
      <c r="M49" s="416"/>
      <c r="N49" s="416"/>
      <c r="O49" s="416"/>
      <c r="P49" s="416"/>
      <c r="Q49" s="416"/>
      <c r="R49" s="416"/>
      <c r="S49" s="416"/>
      <c r="T49" s="416"/>
      <c r="U49" s="416"/>
      <c r="V49" s="416"/>
      <c r="W49" s="68"/>
      <c r="X49" s="69"/>
      <c r="Y49" s="71"/>
      <c r="Z49" s="63"/>
      <c r="AA49" s="64"/>
    </row>
    <row r="50" spans="2:27" ht="38.25" customHeight="1">
      <c r="B50" s="40">
        <f t="shared" si="0"/>
        <v>18</v>
      </c>
      <c r="C50" s="65"/>
      <c r="D50" s="66"/>
      <c r="E50" s="66"/>
      <c r="F50" s="66"/>
      <c r="G50" s="66"/>
      <c r="H50" s="66"/>
      <c r="I50" s="66"/>
      <c r="J50" s="66"/>
      <c r="K50" s="66"/>
      <c r="L50" s="67"/>
      <c r="M50" s="416"/>
      <c r="N50" s="416"/>
      <c r="O50" s="416"/>
      <c r="P50" s="416"/>
      <c r="Q50" s="416"/>
      <c r="R50" s="416"/>
      <c r="S50" s="416"/>
      <c r="T50" s="416"/>
      <c r="U50" s="416"/>
      <c r="V50" s="416"/>
      <c r="W50" s="68"/>
      <c r="X50" s="69"/>
      <c r="Y50" s="71"/>
      <c r="Z50" s="63"/>
      <c r="AA50" s="64"/>
    </row>
    <row r="51" spans="2:27" ht="38.25" customHeight="1">
      <c r="B51" s="40">
        <f t="shared" si="0"/>
        <v>19</v>
      </c>
      <c r="C51" s="65"/>
      <c r="D51" s="66"/>
      <c r="E51" s="66"/>
      <c r="F51" s="66"/>
      <c r="G51" s="66"/>
      <c r="H51" s="66"/>
      <c r="I51" s="66"/>
      <c r="J51" s="66"/>
      <c r="K51" s="66"/>
      <c r="L51" s="67"/>
      <c r="M51" s="416"/>
      <c r="N51" s="416"/>
      <c r="O51" s="416"/>
      <c r="P51" s="416"/>
      <c r="Q51" s="416"/>
      <c r="R51" s="416"/>
      <c r="S51" s="416"/>
      <c r="T51" s="416"/>
      <c r="U51" s="416"/>
      <c r="V51" s="416"/>
      <c r="W51" s="68"/>
      <c r="X51" s="69"/>
      <c r="Y51" s="71"/>
      <c r="Z51" s="63"/>
      <c r="AA51" s="64"/>
    </row>
    <row r="52" spans="2:27" ht="38.25" customHeight="1">
      <c r="B52" s="40">
        <f t="shared" si="0"/>
        <v>20</v>
      </c>
      <c r="C52" s="65"/>
      <c r="D52" s="66"/>
      <c r="E52" s="66"/>
      <c r="F52" s="66"/>
      <c r="G52" s="66"/>
      <c r="H52" s="66"/>
      <c r="I52" s="66"/>
      <c r="J52" s="66"/>
      <c r="K52" s="66"/>
      <c r="L52" s="67"/>
      <c r="M52" s="416"/>
      <c r="N52" s="416"/>
      <c r="O52" s="416"/>
      <c r="P52" s="416"/>
      <c r="Q52" s="416"/>
      <c r="R52" s="416"/>
      <c r="S52" s="416"/>
      <c r="T52" s="416"/>
      <c r="U52" s="416"/>
      <c r="V52" s="416"/>
      <c r="W52" s="68"/>
      <c r="X52" s="69"/>
      <c r="Y52" s="71"/>
      <c r="Z52" s="63"/>
      <c r="AA52" s="64"/>
    </row>
    <row r="53" spans="2:27" ht="38.25" customHeight="1">
      <c r="B53" s="40">
        <f t="shared" si="0"/>
        <v>21</v>
      </c>
      <c r="C53" s="65"/>
      <c r="D53" s="66"/>
      <c r="E53" s="66"/>
      <c r="F53" s="66"/>
      <c r="G53" s="66"/>
      <c r="H53" s="66"/>
      <c r="I53" s="66"/>
      <c r="J53" s="66"/>
      <c r="K53" s="66"/>
      <c r="L53" s="67"/>
      <c r="M53" s="416"/>
      <c r="N53" s="416"/>
      <c r="O53" s="416"/>
      <c r="P53" s="416"/>
      <c r="Q53" s="416"/>
      <c r="R53" s="416"/>
      <c r="S53" s="416"/>
      <c r="T53" s="416"/>
      <c r="U53" s="416"/>
      <c r="V53" s="416"/>
      <c r="W53" s="68"/>
      <c r="X53" s="69"/>
      <c r="Y53" s="71"/>
      <c r="Z53" s="63"/>
      <c r="AA53" s="64"/>
    </row>
    <row r="54" spans="2:27" ht="38.25" customHeight="1">
      <c r="B54" s="40">
        <f t="shared" si="0"/>
        <v>22</v>
      </c>
      <c r="C54" s="65"/>
      <c r="D54" s="66"/>
      <c r="E54" s="66"/>
      <c r="F54" s="66"/>
      <c r="G54" s="66"/>
      <c r="H54" s="66"/>
      <c r="I54" s="66"/>
      <c r="J54" s="66"/>
      <c r="K54" s="66"/>
      <c r="L54" s="67"/>
      <c r="M54" s="416"/>
      <c r="N54" s="416"/>
      <c r="O54" s="416"/>
      <c r="P54" s="416"/>
      <c r="Q54" s="416"/>
      <c r="R54" s="416"/>
      <c r="S54" s="416"/>
      <c r="T54" s="416"/>
      <c r="U54" s="416"/>
      <c r="V54" s="416"/>
      <c r="W54" s="68"/>
      <c r="X54" s="69"/>
      <c r="Y54" s="71"/>
      <c r="Z54" s="63"/>
      <c r="AA54" s="64"/>
    </row>
    <row r="55" spans="2:27" ht="38.25" customHeight="1">
      <c r="B55" s="40">
        <f t="shared" si="0"/>
        <v>23</v>
      </c>
      <c r="C55" s="65"/>
      <c r="D55" s="66"/>
      <c r="E55" s="66"/>
      <c r="F55" s="66"/>
      <c r="G55" s="66"/>
      <c r="H55" s="66"/>
      <c r="I55" s="66"/>
      <c r="J55" s="66"/>
      <c r="K55" s="66"/>
      <c r="L55" s="67"/>
      <c r="M55" s="416"/>
      <c r="N55" s="416"/>
      <c r="O55" s="416"/>
      <c r="P55" s="416"/>
      <c r="Q55" s="416"/>
      <c r="R55" s="416"/>
      <c r="S55" s="416"/>
      <c r="T55" s="416"/>
      <c r="U55" s="416"/>
      <c r="V55" s="416"/>
      <c r="W55" s="68"/>
      <c r="X55" s="69"/>
      <c r="Y55" s="71"/>
      <c r="Z55" s="63"/>
      <c r="AA55" s="64"/>
    </row>
    <row r="56" spans="2:27" ht="38.25" customHeight="1">
      <c r="B56" s="40">
        <f t="shared" si="0"/>
        <v>24</v>
      </c>
      <c r="C56" s="65"/>
      <c r="D56" s="66"/>
      <c r="E56" s="66"/>
      <c r="F56" s="66"/>
      <c r="G56" s="66"/>
      <c r="H56" s="66"/>
      <c r="I56" s="66"/>
      <c r="J56" s="66"/>
      <c r="K56" s="66"/>
      <c r="L56" s="67"/>
      <c r="M56" s="416"/>
      <c r="N56" s="416"/>
      <c r="O56" s="416"/>
      <c r="P56" s="416"/>
      <c r="Q56" s="416"/>
      <c r="R56" s="416"/>
      <c r="S56" s="416"/>
      <c r="T56" s="416"/>
      <c r="U56" s="416"/>
      <c r="V56" s="416"/>
      <c r="W56" s="68"/>
      <c r="X56" s="69"/>
      <c r="Y56" s="71"/>
      <c r="Z56" s="63"/>
      <c r="AA56" s="64"/>
    </row>
    <row r="57" spans="2:27" ht="38.25" customHeight="1">
      <c r="B57" s="40">
        <f t="shared" si="0"/>
        <v>25</v>
      </c>
      <c r="C57" s="65"/>
      <c r="D57" s="66"/>
      <c r="E57" s="66"/>
      <c r="F57" s="66"/>
      <c r="G57" s="66"/>
      <c r="H57" s="66"/>
      <c r="I57" s="66"/>
      <c r="J57" s="66"/>
      <c r="K57" s="66"/>
      <c r="L57" s="67"/>
      <c r="M57" s="416"/>
      <c r="N57" s="416"/>
      <c r="O57" s="416"/>
      <c r="P57" s="416"/>
      <c r="Q57" s="416"/>
      <c r="R57" s="416"/>
      <c r="S57" s="416"/>
      <c r="T57" s="416"/>
      <c r="U57" s="416"/>
      <c r="V57" s="416"/>
      <c r="W57" s="68"/>
      <c r="X57" s="69"/>
      <c r="Y57" s="71"/>
      <c r="Z57" s="63"/>
      <c r="AA57" s="64"/>
    </row>
    <row r="58" spans="2:27" ht="38.25" customHeight="1">
      <c r="B58" s="40">
        <f t="shared" si="0"/>
        <v>26</v>
      </c>
      <c r="C58" s="65"/>
      <c r="D58" s="66"/>
      <c r="E58" s="66"/>
      <c r="F58" s="66"/>
      <c r="G58" s="66"/>
      <c r="H58" s="66"/>
      <c r="I58" s="66"/>
      <c r="J58" s="66"/>
      <c r="K58" s="66"/>
      <c r="L58" s="67"/>
      <c r="M58" s="416"/>
      <c r="N58" s="416"/>
      <c r="O58" s="416"/>
      <c r="P58" s="416"/>
      <c r="Q58" s="416"/>
      <c r="R58" s="416"/>
      <c r="S58" s="416"/>
      <c r="T58" s="416"/>
      <c r="U58" s="416"/>
      <c r="V58" s="416"/>
      <c r="W58" s="68"/>
      <c r="X58" s="69"/>
      <c r="Y58" s="71"/>
      <c r="Z58" s="63"/>
      <c r="AA58" s="64"/>
    </row>
    <row r="59" spans="2:27" ht="38.25" customHeight="1">
      <c r="B59" s="40">
        <f t="shared" si="0"/>
        <v>27</v>
      </c>
      <c r="C59" s="65"/>
      <c r="D59" s="66"/>
      <c r="E59" s="66"/>
      <c r="F59" s="66"/>
      <c r="G59" s="66"/>
      <c r="H59" s="66"/>
      <c r="I59" s="66"/>
      <c r="J59" s="66"/>
      <c r="K59" s="66"/>
      <c r="L59" s="67"/>
      <c r="M59" s="416"/>
      <c r="N59" s="416"/>
      <c r="O59" s="416"/>
      <c r="P59" s="416"/>
      <c r="Q59" s="416"/>
      <c r="R59" s="416"/>
      <c r="S59" s="416"/>
      <c r="T59" s="416"/>
      <c r="U59" s="416"/>
      <c r="V59" s="416"/>
      <c r="W59" s="68"/>
      <c r="X59" s="69"/>
      <c r="Y59" s="71"/>
      <c r="Z59" s="63"/>
      <c r="AA59" s="64"/>
    </row>
    <row r="60" spans="2:27" ht="38.25" customHeight="1">
      <c r="B60" s="40">
        <f t="shared" si="0"/>
        <v>28</v>
      </c>
      <c r="C60" s="65"/>
      <c r="D60" s="66"/>
      <c r="E60" s="66"/>
      <c r="F60" s="66"/>
      <c r="G60" s="66"/>
      <c r="H60" s="66"/>
      <c r="I60" s="66"/>
      <c r="J60" s="66"/>
      <c r="K60" s="66"/>
      <c r="L60" s="67"/>
      <c r="M60" s="416"/>
      <c r="N60" s="416"/>
      <c r="O60" s="416"/>
      <c r="P60" s="416"/>
      <c r="Q60" s="416"/>
      <c r="R60" s="416"/>
      <c r="S60" s="416"/>
      <c r="T60" s="416"/>
      <c r="U60" s="416"/>
      <c r="V60" s="416"/>
      <c r="W60" s="68"/>
      <c r="X60" s="69"/>
      <c r="Y60" s="71"/>
      <c r="Z60" s="63"/>
      <c r="AA60" s="64"/>
    </row>
    <row r="61" spans="2:27" ht="38.25" customHeight="1">
      <c r="B61" s="40">
        <f t="shared" si="0"/>
        <v>29</v>
      </c>
      <c r="C61" s="65"/>
      <c r="D61" s="66"/>
      <c r="E61" s="66"/>
      <c r="F61" s="66"/>
      <c r="G61" s="66"/>
      <c r="H61" s="66"/>
      <c r="I61" s="66"/>
      <c r="J61" s="66"/>
      <c r="K61" s="66"/>
      <c r="L61" s="67"/>
      <c r="M61" s="416"/>
      <c r="N61" s="416"/>
      <c r="O61" s="416"/>
      <c r="P61" s="416"/>
      <c r="Q61" s="416"/>
      <c r="R61" s="416"/>
      <c r="S61" s="416"/>
      <c r="T61" s="416"/>
      <c r="U61" s="416"/>
      <c r="V61" s="416"/>
      <c r="W61" s="68"/>
      <c r="X61" s="69"/>
      <c r="Y61" s="71"/>
      <c r="Z61" s="63"/>
      <c r="AA61" s="64"/>
    </row>
    <row r="62" spans="2:27" ht="38.25" customHeight="1">
      <c r="B62" s="40">
        <f t="shared" si="0"/>
        <v>30</v>
      </c>
      <c r="C62" s="65"/>
      <c r="D62" s="66"/>
      <c r="E62" s="66"/>
      <c r="F62" s="66"/>
      <c r="G62" s="66"/>
      <c r="H62" s="66"/>
      <c r="I62" s="66"/>
      <c r="J62" s="66"/>
      <c r="K62" s="66"/>
      <c r="L62" s="67"/>
      <c r="M62" s="416"/>
      <c r="N62" s="416"/>
      <c r="O62" s="416"/>
      <c r="P62" s="416"/>
      <c r="Q62" s="416"/>
      <c r="R62" s="416"/>
      <c r="S62" s="416"/>
      <c r="T62" s="416"/>
      <c r="U62" s="416"/>
      <c r="V62" s="416"/>
      <c r="W62" s="68"/>
      <c r="X62" s="69"/>
      <c r="Y62" s="71"/>
      <c r="Z62" s="63"/>
      <c r="AA62" s="64"/>
    </row>
    <row r="63" spans="2:27" ht="38.25" customHeight="1">
      <c r="B63" s="40">
        <f t="shared" si="0"/>
        <v>31</v>
      </c>
      <c r="C63" s="65"/>
      <c r="D63" s="66"/>
      <c r="E63" s="66"/>
      <c r="F63" s="66"/>
      <c r="G63" s="66"/>
      <c r="H63" s="66"/>
      <c r="I63" s="66"/>
      <c r="J63" s="66"/>
      <c r="K63" s="66"/>
      <c r="L63" s="67"/>
      <c r="M63" s="416"/>
      <c r="N63" s="416"/>
      <c r="O63" s="416"/>
      <c r="P63" s="416"/>
      <c r="Q63" s="416"/>
      <c r="R63" s="416"/>
      <c r="S63" s="416"/>
      <c r="T63" s="416"/>
      <c r="U63" s="416"/>
      <c r="V63" s="416"/>
      <c r="W63" s="68"/>
      <c r="X63" s="69"/>
      <c r="Y63" s="71"/>
      <c r="Z63" s="63"/>
      <c r="AA63" s="64"/>
    </row>
    <row r="64" spans="2:27" ht="38.25" customHeight="1">
      <c r="B64" s="40">
        <f t="shared" si="0"/>
        <v>32</v>
      </c>
      <c r="C64" s="65"/>
      <c r="D64" s="66"/>
      <c r="E64" s="66"/>
      <c r="F64" s="66"/>
      <c r="G64" s="66"/>
      <c r="H64" s="66"/>
      <c r="I64" s="66"/>
      <c r="J64" s="66"/>
      <c r="K64" s="66"/>
      <c r="L64" s="67"/>
      <c r="M64" s="416"/>
      <c r="N64" s="416"/>
      <c r="O64" s="416"/>
      <c r="P64" s="416"/>
      <c r="Q64" s="416"/>
      <c r="R64" s="416"/>
      <c r="S64" s="416"/>
      <c r="T64" s="416"/>
      <c r="U64" s="416"/>
      <c r="V64" s="416"/>
      <c r="W64" s="68"/>
      <c r="X64" s="69"/>
      <c r="Y64" s="71"/>
      <c r="Z64" s="63"/>
      <c r="AA64" s="64"/>
    </row>
    <row r="65" spans="2:27" ht="38.25" customHeight="1">
      <c r="B65" s="40">
        <f t="shared" si="0"/>
        <v>33</v>
      </c>
      <c r="C65" s="65"/>
      <c r="D65" s="66"/>
      <c r="E65" s="66"/>
      <c r="F65" s="66"/>
      <c r="G65" s="66"/>
      <c r="H65" s="66"/>
      <c r="I65" s="66"/>
      <c r="J65" s="66"/>
      <c r="K65" s="66"/>
      <c r="L65" s="67"/>
      <c r="M65" s="416"/>
      <c r="N65" s="416"/>
      <c r="O65" s="416"/>
      <c r="P65" s="416"/>
      <c r="Q65" s="416"/>
      <c r="R65" s="416"/>
      <c r="S65" s="416"/>
      <c r="T65" s="416"/>
      <c r="U65" s="416"/>
      <c r="V65" s="416"/>
      <c r="W65" s="68"/>
      <c r="X65" s="69"/>
      <c r="Y65" s="71"/>
      <c r="Z65" s="63"/>
      <c r="AA65" s="64"/>
    </row>
    <row r="66" spans="2:27" ht="38.25" customHeight="1">
      <c r="B66" s="40">
        <f t="shared" si="0"/>
        <v>34</v>
      </c>
      <c r="C66" s="65"/>
      <c r="D66" s="66"/>
      <c r="E66" s="66"/>
      <c r="F66" s="66"/>
      <c r="G66" s="66"/>
      <c r="H66" s="66"/>
      <c r="I66" s="66"/>
      <c r="J66" s="66"/>
      <c r="K66" s="66"/>
      <c r="L66" s="67"/>
      <c r="M66" s="416"/>
      <c r="N66" s="416"/>
      <c r="O66" s="416"/>
      <c r="P66" s="416"/>
      <c r="Q66" s="416"/>
      <c r="R66" s="416"/>
      <c r="S66" s="416"/>
      <c r="T66" s="416"/>
      <c r="U66" s="416"/>
      <c r="V66" s="416"/>
      <c r="W66" s="68"/>
      <c r="X66" s="69"/>
      <c r="Y66" s="71"/>
      <c r="Z66" s="63"/>
      <c r="AA66" s="64"/>
    </row>
    <row r="67" spans="2:27" ht="38.25" customHeight="1">
      <c r="B67" s="40">
        <f t="shared" si="0"/>
        <v>35</v>
      </c>
      <c r="C67" s="65"/>
      <c r="D67" s="66"/>
      <c r="E67" s="66"/>
      <c r="F67" s="66"/>
      <c r="G67" s="66"/>
      <c r="H67" s="66"/>
      <c r="I67" s="66"/>
      <c r="J67" s="66"/>
      <c r="K67" s="66"/>
      <c r="L67" s="67"/>
      <c r="M67" s="416"/>
      <c r="N67" s="416"/>
      <c r="O67" s="416"/>
      <c r="P67" s="416"/>
      <c r="Q67" s="416"/>
      <c r="R67" s="416"/>
      <c r="S67" s="416"/>
      <c r="T67" s="416"/>
      <c r="U67" s="416"/>
      <c r="V67" s="416"/>
      <c r="W67" s="68"/>
      <c r="X67" s="69"/>
      <c r="Y67" s="71"/>
      <c r="Z67" s="63"/>
      <c r="AA67" s="64"/>
    </row>
    <row r="68" spans="2:27" ht="38.25" customHeight="1">
      <c r="B68" s="40">
        <f t="shared" si="0"/>
        <v>36</v>
      </c>
      <c r="C68" s="65"/>
      <c r="D68" s="66"/>
      <c r="E68" s="66"/>
      <c r="F68" s="66"/>
      <c r="G68" s="66"/>
      <c r="H68" s="66"/>
      <c r="I68" s="66"/>
      <c r="J68" s="66"/>
      <c r="K68" s="66"/>
      <c r="L68" s="67"/>
      <c r="M68" s="416"/>
      <c r="N68" s="416"/>
      <c r="O68" s="416"/>
      <c r="P68" s="416"/>
      <c r="Q68" s="416"/>
      <c r="R68" s="416"/>
      <c r="S68" s="416"/>
      <c r="T68" s="416"/>
      <c r="U68" s="416"/>
      <c r="V68" s="416"/>
      <c r="W68" s="68"/>
      <c r="X68" s="69"/>
      <c r="Y68" s="71"/>
      <c r="Z68" s="63"/>
      <c r="AA68" s="64"/>
    </row>
    <row r="69" spans="2:27" ht="38.25" customHeight="1">
      <c r="B69" s="40">
        <f t="shared" si="0"/>
        <v>37</v>
      </c>
      <c r="C69" s="65"/>
      <c r="D69" s="66"/>
      <c r="E69" s="66"/>
      <c r="F69" s="66"/>
      <c r="G69" s="66"/>
      <c r="H69" s="66"/>
      <c r="I69" s="66"/>
      <c r="J69" s="66"/>
      <c r="K69" s="66"/>
      <c r="L69" s="67"/>
      <c r="M69" s="416"/>
      <c r="N69" s="416"/>
      <c r="O69" s="416"/>
      <c r="P69" s="416"/>
      <c r="Q69" s="416"/>
      <c r="R69" s="416"/>
      <c r="S69" s="416"/>
      <c r="T69" s="416"/>
      <c r="U69" s="416"/>
      <c r="V69" s="416"/>
      <c r="W69" s="68"/>
      <c r="X69" s="69"/>
      <c r="Y69" s="71"/>
      <c r="Z69" s="63"/>
      <c r="AA69" s="64"/>
    </row>
    <row r="70" spans="2:27" ht="38.25" customHeight="1">
      <c r="B70" s="40">
        <f t="shared" si="0"/>
        <v>38</v>
      </c>
      <c r="C70" s="65"/>
      <c r="D70" s="66"/>
      <c r="E70" s="66"/>
      <c r="F70" s="66"/>
      <c r="G70" s="66"/>
      <c r="H70" s="66"/>
      <c r="I70" s="66"/>
      <c r="J70" s="66"/>
      <c r="K70" s="66"/>
      <c r="L70" s="67"/>
      <c r="M70" s="416"/>
      <c r="N70" s="416"/>
      <c r="O70" s="416"/>
      <c r="P70" s="416"/>
      <c r="Q70" s="416"/>
      <c r="R70" s="416"/>
      <c r="S70" s="416"/>
      <c r="T70" s="416"/>
      <c r="U70" s="416"/>
      <c r="V70" s="416"/>
      <c r="W70" s="68"/>
      <c r="X70" s="69"/>
      <c r="Y70" s="71"/>
      <c r="Z70" s="63"/>
      <c r="AA70" s="64"/>
    </row>
    <row r="71" spans="2:27" ht="38.25" customHeight="1">
      <c r="B71" s="40">
        <f t="shared" si="0"/>
        <v>39</v>
      </c>
      <c r="C71" s="65"/>
      <c r="D71" s="66"/>
      <c r="E71" s="66"/>
      <c r="F71" s="66"/>
      <c r="G71" s="66"/>
      <c r="H71" s="66"/>
      <c r="I71" s="66"/>
      <c r="J71" s="66"/>
      <c r="K71" s="66"/>
      <c r="L71" s="67"/>
      <c r="M71" s="416"/>
      <c r="N71" s="416"/>
      <c r="O71" s="416"/>
      <c r="P71" s="416"/>
      <c r="Q71" s="416"/>
      <c r="R71" s="416"/>
      <c r="S71" s="416"/>
      <c r="T71" s="416"/>
      <c r="U71" s="416"/>
      <c r="V71" s="416"/>
      <c r="W71" s="68"/>
      <c r="X71" s="69"/>
      <c r="Y71" s="71"/>
      <c r="Z71" s="63"/>
      <c r="AA71" s="64"/>
    </row>
    <row r="72" spans="2:27" ht="38.25" customHeight="1">
      <c r="B72" s="40">
        <f t="shared" si="0"/>
        <v>40</v>
      </c>
      <c r="C72" s="65"/>
      <c r="D72" s="66"/>
      <c r="E72" s="66"/>
      <c r="F72" s="66"/>
      <c r="G72" s="66"/>
      <c r="H72" s="66"/>
      <c r="I72" s="66"/>
      <c r="J72" s="66"/>
      <c r="K72" s="66"/>
      <c r="L72" s="67"/>
      <c r="M72" s="416"/>
      <c r="N72" s="416"/>
      <c r="O72" s="416"/>
      <c r="P72" s="416"/>
      <c r="Q72" s="416"/>
      <c r="R72" s="416"/>
      <c r="S72" s="416"/>
      <c r="T72" s="416"/>
      <c r="U72" s="416"/>
      <c r="V72" s="416"/>
      <c r="W72" s="68"/>
      <c r="X72" s="69"/>
      <c r="Y72" s="71"/>
      <c r="Z72" s="63"/>
      <c r="AA72" s="64"/>
    </row>
    <row r="73" spans="2:27" ht="38.25" customHeight="1">
      <c r="B73" s="40">
        <f t="shared" si="0"/>
        <v>41</v>
      </c>
      <c r="C73" s="65"/>
      <c r="D73" s="66"/>
      <c r="E73" s="66"/>
      <c r="F73" s="66"/>
      <c r="G73" s="66"/>
      <c r="H73" s="66"/>
      <c r="I73" s="66"/>
      <c r="J73" s="66"/>
      <c r="K73" s="66"/>
      <c r="L73" s="67"/>
      <c r="M73" s="416"/>
      <c r="N73" s="416"/>
      <c r="O73" s="416"/>
      <c r="P73" s="416"/>
      <c r="Q73" s="416"/>
      <c r="R73" s="416"/>
      <c r="S73" s="416"/>
      <c r="T73" s="416"/>
      <c r="U73" s="416"/>
      <c r="V73" s="416"/>
      <c r="W73" s="68"/>
      <c r="X73" s="69"/>
      <c r="Y73" s="71"/>
      <c r="Z73" s="63"/>
      <c r="AA73" s="64"/>
    </row>
    <row r="74" spans="2:27" ht="38.25" customHeight="1">
      <c r="B74" s="40">
        <f t="shared" si="0"/>
        <v>42</v>
      </c>
      <c r="C74" s="65"/>
      <c r="D74" s="66"/>
      <c r="E74" s="66"/>
      <c r="F74" s="66"/>
      <c r="G74" s="66"/>
      <c r="H74" s="66"/>
      <c r="I74" s="66"/>
      <c r="J74" s="66"/>
      <c r="K74" s="66"/>
      <c r="L74" s="67"/>
      <c r="M74" s="416"/>
      <c r="N74" s="416"/>
      <c r="O74" s="416"/>
      <c r="P74" s="416"/>
      <c r="Q74" s="416"/>
      <c r="R74" s="416"/>
      <c r="S74" s="416"/>
      <c r="T74" s="416"/>
      <c r="U74" s="416"/>
      <c r="V74" s="416"/>
      <c r="W74" s="68"/>
      <c r="X74" s="69"/>
      <c r="Y74" s="71"/>
      <c r="Z74" s="63"/>
      <c r="AA74" s="64"/>
    </row>
    <row r="75" spans="2:27" ht="38.25" customHeight="1">
      <c r="B75" s="40">
        <f t="shared" si="0"/>
        <v>43</v>
      </c>
      <c r="C75" s="65"/>
      <c r="D75" s="66"/>
      <c r="E75" s="66"/>
      <c r="F75" s="66"/>
      <c r="G75" s="66"/>
      <c r="H75" s="66"/>
      <c r="I75" s="66"/>
      <c r="J75" s="66"/>
      <c r="K75" s="66"/>
      <c r="L75" s="67"/>
      <c r="M75" s="416"/>
      <c r="N75" s="416"/>
      <c r="O75" s="416"/>
      <c r="P75" s="416"/>
      <c r="Q75" s="416"/>
      <c r="R75" s="416"/>
      <c r="S75" s="416"/>
      <c r="T75" s="416"/>
      <c r="U75" s="416"/>
      <c r="V75" s="416"/>
      <c r="W75" s="68"/>
      <c r="X75" s="69"/>
      <c r="Y75" s="71"/>
      <c r="Z75" s="63"/>
      <c r="AA75" s="64"/>
    </row>
    <row r="76" spans="2:27" ht="38.25" customHeight="1">
      <c r="B76" s="40">
        <f t="shared" si="0"/>
        <v>44</v>
      </c>
      <c r="C76" s="65"/>
      <c r="D76" s="66"/>
      <c r="E76" s="66"/>
      <c r="F76" s="66"/>
      <c r="G76" s="66"/>
      <c r="H76" s="66"/>
      <c r="I76" s="66"/>
      <c r="J76" s="66"/>
      <c r="K76" s="66"/>
      <c r="L76" s="67"/>
      <c r="M76" s="416"/>
      <c r="N76" s="416"/>
      <c r="O76" s="416"/>
      <c r="P76" s="416"/>
      <c r="Q76" s="416"/>
      <c r="R76" s="416"/>
      <c r="S76" s="416"/>
      <c r="T76" s="416"/>
      <c r="U76" s="416"/>
      <c r="V76" s="416"/>
      <c r="W76" s="68"/>
      <c r="X76" s="69"/>
      <c r="Y76" s="71"/>
      <c r="Z76" s="63"/>
      <c r="AA76" s="64"/>
    </row>
    <row r="77" spans="2:27" ht="38.25" customHeight="1">
      <c r="B77" s="40">
        <f t="shared" si="0"/>
        <v>45</v>
      </c>
      <c r="C77" s="65"/>
      <c r="D77" s="66"/>
      <c r="E77" s="66"/>
      <c r="F77" s="66"/>
      <c r="G77" s="66"/>
      <c r="H77" s="66"/>
      <c r="I77" s="66"/>
      <c r="J77" s="66"/>
      <c r="K77" s="66"/>
      <c r="L77" s="67"/>
      <c r="M77" s="416"/>
      <c r="N77" s="416"/>
      <c r="O77" s="416"/>
      <c r="P77" s="416"/>
      <c r="Q77" s="416"/>
      <c r="R77" s="416"/>
      <c r="S77" s="416"/>
      <c r="T77" s="416"/>
      <c r="U77" s="416"/>
      <c r="V77" s="416"/>
      <c r="W77" s="68"/>
      <c r="X77" s="69"/>
      <c r="Y77" s="71"/>
      <c r="Z77" s="63"/>
      <c r="AA77" s="64"/>
    </row>
    <row r="78" spans="2:27" ht="38.25" customHeight="1">
      <c r="B78" s="40">
        <f t="shared" si="0"/>
        <v>46</v>
      </c>
      <c r="C78" s="65"/>
      <c r="D78" s="66"/>
      <c r="E78" s="66"/>
      <c r="F78" s="66"/>
      <c r="G78" s="66"/>
      <c r="H78" s="66"/>
      <c r="I78" s="66"/>
      <c r="J78" s="66"/>
      <c r="K78" s="66"/>
      <c r="L78" s="67"/>
      <c r="M78" s="416"/>
      <c r="N78" s="416"/>
      <c r="O78" s="416"/>
      <c r="P78" s="416"/>
      <c r="Q78" s="416"/>
      <c r="R78" s="416"/>
      <c r="S78" s="416"/>
      <c r="T78" s="416"/>
      <c r="U78" s="416"/>
      <c r="V78" s="416"/>
      <c r="W78" s="68"/>
      <c r="X78" s="69"/>
      <c r="Y78" s="71"/>
      <c r="Z78" s="63"/>
      <c r="AA78" s="64"/>
    </row>
    <row r="79" spans="2:27" ht="38.25" customHeight="1">
      <c r="B79" s="40">
        <f t="shared" si="0"/>
        <v>47</v>
      </c>
      <c r="C79" s="65"/>
      <c r="D79" s="66"/>
      <c r="E79" s="66"/>
      <c r="F79" s="66"/>
      <c r="G79" s="66"/>
      <c r="H79" s="66"/>
      <c r="I79" s="66"/>
      <c r="J79" s="66"/>
      <c r="K79" s="66"/>
      <c r="L79" s="67"/>
      <c r="M79" s="416"/>
      <c r="N79" s="416"/>
      <c r="O79" s="416"/>
      <c r="P79" s="416"/>
      <c r="Q79" s="416"/>
      <c r="R79" s="416"/>
      <c r="S79" s="416"/>
      <c r="T79" s="416"/>
      <c r="U79" s="416"/>
      <c r="V79" s="416"/>
      <c r="W79" s="68"/>
      <c r="X79" s="69"/>
      <c r="Y79" s="71"/>
      <c r="Z79" s="63"/>
      <c r="AA79" s="64"/>
    </row>
    <row r="80" spans="2:27" ht="38.25" customHeight="1">
      <c r="B80" s="40">
        <f t="shared" si="0"/>
        <v>48</v>
      </c>
      <c r="C80" s="65"/>
      <c r="D80" s="66"/>
      <c r="E80" s="66"/>
      <c r="F80" s="66"/>
      <c r="G80" s="66"/>
      <c r="H80" s="66"/>
      <c r="I80" s="66"/>
      <c r="J80" s="66"/>
      <c r="K80" s="66"/>
      <c r="L80" s="67"/>
      <c r="M80" s="416"/>
      <c r="N80" s="416"/>
      <c r="O80" s="416"/>
      <c r="P80" s="416"/>
      <c r="Q80" s="416"/>
      <c r="R80" s="416"/>
      <c r="S80" s="416"/>
      <c r="T80" s="416"/>
      <c r="U80" s="416"/>
      <c r="V80" s="416"/>
      <c r="W80" s="68"/>
      <c r="X80" s="69"/>
      <c r="Y80" s="71"/>
      <c r="Z80" s="63"/>
      <c r="AA80" s="64"/>
    </row>
    <row r="81" spans="2:27" ht="38.25" customHeight="1">
      <c r="B81" s="40">
        <f t="shared" si="0"/>
        <v>49</v>
      </c>
      <c r="C81" s="65"/>
      <c r="D81" s="66"/>
      <c r="E81" s="66"/>
      <c r="F81" s="66"/>
      <c r="G81" s="66"/>
      <c r="H81" s="66"/>
      <c r="I81" s="66"/>
      <c r="J81" s="66"/>
      <c r="K81" s="66"/>
      <c r="L81" s="67"/>
      <c r="M81" s="416"/>
      <c r="N81" s="416"/>
      <c r="O81" s="416"/>
      <c r="P81" s="416"/>
      <c r="Q81" s="416"/>
      <c r="R81" s="416"/>
      <c r="S81" s="416"/>
      <c r="T81" s="416"/>
      <c r="U81" s="416"/>
      <c r="V81" s="416"/>
      <c r="W81" s="68"/>
      <c r="X81" s="69"/>
      <c r="Y81" s="71"/>
      <c r="Z81" s="63"/>
      <c r="AA81" s="64"/>
    </row>
    <row r="82" spans="2:27" ht="38.25" customHeight="1">
      <c r="B82" s="40">
        <f t="shared" si="0"/>
        <v>50</v>
      </c>
      <c r="C82" s="65"/>
      <c r="D82" s="66"/>
      <c r="E82" s="66"/>
      <c r="F82" s="66"/>
      <c r="G82" s="66"/>
      <c r="H82" s="66"/>
      <c r="I82" s="66"/>
      <c r="J82" s="66"/>
      <c r="K82" s="66"/>
      <c r="L82" s="67"/>
      <c r="M82" s="416"/>
      <c r="N82" s="416"/>
      <c r="O82" s="416"/>
      <c r="P82" s="416"/>
      <c r="Q82" s="416"/>
      <c r="R82" s="416"/>
      <c r="S82" s="416"/>
      <c r="T82" s="416"/>
      <c r="U82" s="416"/>
      <c r="V82" s="416"/>
      <c r="W82" s="68"/>
      <c r="X82" s="69"/>
      <c r="Y82" s="71"/>
      <c r="Z82" s="63"/>
      <c r="AA82" s="64"/>
    </row>
    <row r="83" spans="2:27" ht="38.25" customHeight="1">
      <c r="B83" s="40">
        <f t="shared" si="0"/>
        <v>51</v>
      </c>
      <c r="C83" s="65"/>
      <c r="D83" s="66"/>
      <c r="E83" s="66"/>
      <c r="F83" s="66"/>
      <c r="G83" s="66"/>
      <c r="H83" s="66"/>
      <c r="I83" s="66"/>
      <c r="J83" s="66"/>
      <c r="K83" s="66"/>
      <c r="L83" s="67"/>
      <c r="M83" s="416"/>
      <c r="N83" s="416"/>
      <c r="O83" s="416"/>
      <c r="P83" s="416"/>
      <c r="Q83" s="416"/>
      <c r="R83" s="416"/>
      <c r="S83" s="416"/>
      <c r="T83" s="416"/>
      <c r="U83" s="416"/>
      <c r="V83" s="416"/>
      <c r="W83" s="68"/>
      <c r="X83" s="69"/>
      <c r="Y83" s="71"/>
      <c r="Z83" s="63"/>
      <c r="AA83" s="64"/>
    </row>
    <row r="84" spans="2:27" ht="38.25" customHeight="1">
      <c r="B84" s="40">
        <f t="shared" si="0"/>
        <v>52</v>
      </c>
      <c r="C84" s="65"/>
      <c r="D84" s="66"/>
      <c r="E84" s="66"/>
      <c r="F84" s="66"/>
      <c r="G84" s="66"/>
      <c r="H84" s="66"/>
      <c r="I84" s="66"/>
      <c r="J84" s="66"/>
      <c r="K84" s="66"/>
      <c r="L84" s="67"/>
      <c r="M84" s="416"/>
      <c r="N84" s="416"/>
      <c r="O84" s="416"/>
      <c r="P84" s="416"/>
      <c r="Q84" s="416"/>
      <c r="R84" s="416"/>
      <c r="S84" s="416"/>
      <c r="T84" s="416"/>
      <c r="U84" s="416"/>
      <c r="V84" s="416"/>
      <c r="W84" s="68"/>
      <c r="X84" s="69"/>
      <c r="Y84" s="71"/>
      <c r="Z84" s="63"/>
      <c r="AA84" s="64"/>
    </row>
    <row r="85" spans="2:27" ht="38.25" customHeight="1">
      <c r="B85" s="40">
        <f t="shared" si="0"/>
        <v>53</v>
      </c>
      <c r="C85" s="65"/>
      <c r="D85" s="66"/>
      <c r="E85" s="66"/>
      <c r="F85" s="66"/>
      <c r="G85" s="66"/>
      <c r="H85" s="66"/>
      <c r="I85" s="66"/>
      <c r="J85" s="66"/>
      <c r="K85" s="66"/>
      <c r="L85" s="67"/>
      <c r="M85" s="416"/>
      <c r="N85" s="416"/>
      <c r="O85" s="416"/>
      <c r="P85" s="416"/>
      <c r="Q85" s="416"/>
      <c r="R85" s="416"/>
      <c r="S85" s="416"/>
      <c r="T85" s="416"/>
      <c r="U85" s="416"/>
      <c r="V85" s="416"/>
      <c r="W85" s="68"/>
      <c r="X85" s="69"/>
      <c r="Y85" s="71"/>
      <c r="Z85" s="63"/>
      <c r="AA85" s="64"/>
    </row>
    <row r="86" spans="2:27" ht="38.25" customHeight="1">
      <c r="B86" s="40">
        <f t="shared" si="0"/>
        <v>54</v>
      </c>
      <c r="C86" s="65"/>
      <c r="D86" s="66"/>
      <c r="E86" s="66"/>
      <c r="F86" s="66"/>
      <c r="G86" s="66"/>
      <c r="H86" s="66"/>
      <c r="I86" s="66"/>
      <c r="J86" s="66"/>
      <c r="K86" s="66"/>
      <c r="L86" s="67"/>
      <c r="M86" s="416"/>
      <c r="N86" s="416"/>
      <c r="O86" s="416"/>
      <c r="P86" s="416"/>
      <c r="Q86" s="416"/>
      <c r="R86" s="416"/>
      <c r="S86" s="416"/>
      <c r="T86" s="416"/>
      <c r="U86" s="416"/>
      <c r="V86" s="416"/>
      <c r="W86" s="68"/>
      <c r="X86" s="69"/>
      <c r="Y86" s="71"/>
      <c r="Z86" s="63"/>
      <c r="AA86" s="64"/>
    </row>
    <row r="87" spans="2:27" ht="38.25" customHeight="1">
      <c r="B87" s="40">
        <f t="shared" si="0"/>
        <v>55</v>
      </c>
      <c r="C87" s="65"/>
      <c r="D87" s="66"/>
      <c r="E87" s="66"/>
      <c r="F87" s="66"/>
      <c r="G87" s="66"/>
      <c r="H87" s="66"/>
      <c r="I87" s="66"/>
      <c r="J87" s="66"/>
      <c r="K87" s="66"/>
      <c r="L87" s="67"/>
      <c r="M87" s="416"/>
      <c r="N87" s="416"/>
      <c r="O87" s="416"/>
      <c r="P87" s="416"/>
      <c r="Q87" s="416"/>
      <c r="R87" s="416"/>
      <c r="S87" s="416"/>
      <c r="T87" s="416"/>
      <c r="U87" s="416"/>
      <c r="V87" s="416"/>
      <c r="W87" s="68"/>
      <c r="X87" s="69"/>
      <c r="Y87" s="71"/>
      <c r="Z87" s="63"/>
      <c r="AA87" s="64"/>
    </row>
    <row r="88" spans="2:27" ht="38.25" customHeight="1">
      <c r="B88" s="40">
        <f t="shared" si="0"/>
        <v>56</v>
      </c>
      <c r="C88" s="65"/>
      <c r="D88" s="66"/>
      <c r="E88" s="66"/>
      <c r="F88" s="66"/>
      <c r="G88" s="66"/>
      <c r="H88" s="66"/>
      <c r="I88" s="66"/>
      <c r="J88" s="66"/>
      <c r="K88" s="66"/>
      <c r="L88" s="67"/>
      <c r="M88" s="416"/>
      <c r="N88" s="416"/>
      <c r="O88" s="416"/>
      <c r="P88" s="416"/>
      <c r="Q88" s="416"/>
      <c r="R88" s="416"/>
      <c r="S88" s="416"/>
      <c r="T88" s="416"/>
      <c r="U88" s="416"/>
      <c r="V88" s="416"/>
      <c r="W88" s="68"/>
      <c r="X88" s="69"/>
      <c r="Y88" s="71"/>
      <c r="Z88" s="63"/>
      <c r="AA88" s="64"/>
    </row>
    <row r="89" spans="2:27" ht="38.25" customHeight="1">
      <c r="B89" s="40">
        <f t="shared" si="0"/>
        <v>57</v>
      </c>
      <c r="C89" s="65"/>
      <c r="D89" s="66"/>
      <c r="E89" s="66"/>
      <c r="F89" s="66"/>
      <c r="G89" s="66"/>
      <c r="H89" s="66"/>
      <c r="I89" s="66"/>
      <c r="J89" s="66"/>
      <c r="K89" s="66"/>
      <c r="L89" s="67"/>
      <c r="M89" s="416"/>
      <c r="N89" s="416"/>
      <c r="O89" s="416"/>
      <c r="P89" s="416"/>
      <c r="Q89" s="416"/>
      <c r="R89" s="416"/>
      <c r="S89" s="416"/>
      <c r="T89" s="416"/>
      <c r="U89" s="416"/>
      <c r="V89" s="416"/>
      <c r="W89" s="68"/>
      <c r="X89" s="69"/>
      <c r="Y89" s="71"/>
      <c r="Z89" s="63"/>
      <c r="AA89" s="64"/>
    </row>
    <row r="90" spans="2:27" ht="38.25" customHeight="1">
      <c r="B90" s="40">
        <f t="shared" si="0"/>
        <v>58</v>
      </c>
      <c r="C90" s="65"/>
      <c r="D90" s="66"/>
      <c r="E90" s="66"/>
      <c r="F90" s="66"/>
      <c r="G90" s="66"/>
      <c r="H90" s="66"/>
      <c r="I90" s="66"/>
      <c r="J90" s="66"/>
      <c r="K90" s="66"/>
      <c r="L90" s="67"/>
      <c r="M90" s="416"/>
      <c r="N90" s="416"/>
      <c r="O90" s="416"/>
      <c r="P90" s="416"/>
      <c r="Q90" s="416"/>
      <c r="R90" s="416"/>
      <c r="S90" s="416"/>
      <c r="T90" s="416"/>
      <c r="U90" s="416"/>
      <c r="V90" s="416"/>
      <c r="W90" s="68"/>
      <c r="X90" s="69"/>
      <c r="Y90" s="71"/>
      <c r="Z90" s="63"/>
      <c r="AA90" s="64"/>
    </row>
    <row r="91" spans="2:27" ht="38.25" customHeight="1">
      <c r="B91" s="40">
        <f t="shared" si="0"/>
        <v>59</v>
      </c>
      <c r="C91" s="65"/>
      <c r="D91" s="66"/>
      <c r="E91" s="66"/>
      <c r="F91" s="66"/>
      <c r="G91" s="66"/>
      <c r="H91" s="66"/>
      <c r="I91" s="66"/>
      <c r="J91" s="66"/>
      <c r="K91" s="66"/>
      <c r="L91" s="67"/>
      <c r="M91" s="416"/>
      <c r="N91" s="416"/>
      <c r="O91" s="416"/>
      <c r="P91" s="416"/>
      <c r="Q91" s="416"/>
      <c r="R91" s="416"/>
      <c r="S91" s="416"/>
      <c r="T91" s="416"/>
      <c r="U91" s="416"/>
      <c r="V91" s="416"/>
      <c r="W91" s="68"/>
      <c r="X91" s="69"/>
      <c r="Y91" s="71"/>
      <c r="Z91" s="63"/>
      <c r="AA91" s="64"/>
    </row>
    <row r="92" spans="2:27" ht="38.25" customHeight="1">
      <c r="B92" s="40">
        <f t="shared" si="0"/>
        <v>60</v>
      </c>
      <c r="C92" s="65"/>
      <c r="D92" s="66"/>
      <c r="E92" s="66"/>
      <c r="F92" s="66"/>
      <c r="G92" s="66"/>
      <c r="H92" s="66"/>
      <c r="I92" s="66"/>
      <c r="J92" s="66"/>
      <c r="K92" s="66"/>
      <c r="L92" s="67"/>
      <c r="M92" s="416"/>
      <c r="N92" s="416"/>
      <c r="O92" s="416"/>
      <c r="P92" s="416"/>
      <c r="Q92" s="416"/>
      <c r="R92" s="416"/>
      <c r="S92" s="416"/>
      <c r="T92" s="416"/>
      <c r="U92" s="416"/>
      <c r="V92" s="416"/>
      <c r="W92" s="68"/>
      <c r="X92" s="69"/>
      <c r="Y92" s="71"/>
      <c r="Z92" s="63"/>
      <c r="AA92" s="64"/>
    </row>
    <row r="93" spans="2:27" ht="38.25" customHeight="1">
      <c r="B93" s="40">
        <f t="shared" si="0"/>
        <v>61</v>
      </c>
      <c r="C93" s="65"/>
      <c r="D93" s="66"/>
      <c r="E93" s="66"/>
      <c r="F93" s="66"/>
      <c r="G93" s="66"/>
      <c r="H93" s="66"/>
      <c r="I93" s="66"/>
      <c r="J93" s="66"/>
      <c r="K93" s="66"/>
      <c r="L93" s="67"/>
      <c r="M93" s="416"/>
      <c r="N93" s="416"/>
      <c r="O93" s="416"/>
      <c r="P93" s="416"/>
      <c r="Q93" s="416"/>
      <c r="R93" s="416"/>
      <c r="S93" s="416"/>
      <c r="T93" s="416"/>
      <c r="U93" s="416"/>
      <c r="V93" s="416"/>
      <c r="W93" s="68"/>
      <c r="X93" s="69"/>
      <c r="Y93" s="71"/>
      <c r="Z93" s="63"/>
      <c r="AA93" s="64"/>
    </row>
    <row r="94" spans="2:27" ht="38.25" customHeight="1">
      <c r="B94" s="40">
        <f t="shared" si="0"/>
        <v>62</v>
      </c>
      <c r="C94" s="65"/>
      <c r="D94" s="66"/>
      <c r="E94" s="66"/>
      <c r="F94" s="66"/>
      <c r="G94" s="66"/>
      <c r="H94" s="66"/>
      <c r="I94" s="66"/>
      <c r="J94" s="66"/>
      <c r="K94" s="66"/>
      <c r="L94" s="67"/>
      <c r="M94" s="416"/>
      <c r="N94" s="416"/>
      <c r="O94" s="416"/>
      <c r="P94" s="416"/>
      <c r="Q94" s="416"/>
      <c r="R94" s="416"/>
      <c r="S94" s="416"/>
      <c r="T94" s="416"/>
      <c r="U94" s="416"/>
      <c r="V94" s="416"/>
      <c r="W94" s="68"/>
      <c r="X94" s="69"/>
      <c r="Y94" s="71"/>
      <c r="Z94" s="63"/>
      <c r="AA94" s="64"/>
    </row>
    <row r="95" spans="2:27" ht="38.25" customHeight="1">
      <c r="B95" s="40">
        <f t="shared" si="0"/>
        <v>63</v>
      </c>
      <c r="C95" s="65"/>
      <c r="D95" s="66"/>
      <c r="E95" s="66"/>
      <c r="F95" s="66"/>
      <c r="G95" s="66"/>
      <c r="H95" s="66"/>
      <c r="I95" s="66"/>
      <c r="J95" s="66"/>
      <c r="K95" s="66"/>
      <c r="L95" s="67"/>
      <c r="M95" s="416"/>
      <c r="N95" s="416"/>
      <c r="O95" s="416"/>
      <c r="P95" s="416"/>
      <c r="Q95" s="416"/>
      <c r="R95" s="416"/>
      <c r="S95" s="416"/>
      <c r="T95" s="416"/>
      <c r="U95" s="416"/>
      <c r="V95" s="416"/>
      <c r="W95" s="68"/>
      <c r="X95" s="69"/>
      <c r="Y95" s="71"/>
      <c r="Z95" s="63"/>
      <c r="AA95" s="64"/>
    </row>
    <row r="96" spans="2:27" ht="38.25" customHeight="1">
      <c r="B96" s="40">
        <f t="shared" si="0"/>
        <v>64</v>
      </c>
      <c r="C96" s="65"/>
      <c r="D96" s="66"/>
      <c r="E96" s="66"/>
      <c r="F96" s="66"/>
      <c r="G96" s="66"/>
      <c r="H96" s="66"/>
      <c r="I96" s="66"/>
      <c r="J96" s="66"/>
      <c r="K96" s="66"/>
      <c r="L96" s="67"/>
      <c r="M96" s="416"/>
      <c r="N96" s="416"/>
      <c r="O96" s="416"/>
      <c r="P96" s="416"/>
      <c r="Q96" s="416"/>
      <c r="R96" s="416"/>
      <c r="S96" s="416"/>
      <c r="T96" s="416"/>
      <c r="U96" s="416"/>
      <c r="V96" s="416"/>
      <c r="W96" s="68"/>
      <c r="X96" s="69"/>
      <c r="Y96" s="71"/>
      <c r="Z96" s="63"/>
      <c r="AA96" s="64"/>
    </row>
    <row r="97" spans="2:27" ht="38.25" customHeight="1">
      <c r="B97" s="40">
        <f t="shared" si="0"/>
        <v>65</v>
      </c>
      <c r="C97" s="65"/>
      <c r="D97" s="66"/>
      <c r="E97" s="66"/>
      <c r="F97" s="66"/>
      <c r="G97" s="66"/>
      <c r="H97" s="66"/>
      <c r="I97" s="66"/>
      <c r="J97" s="66"/>
      <c r="K97" s="66"/>
      <c r="L97" s="67"/>
      <c r="M97" s="416"/>
      <c r="N97" s="416"/>
      <c r="O97" s="416"/>
      <c r="P97" s="416"/>
      <c r="Q97" s="416"/>
      <c r="R97" s="416"/>
      <c r="S97" s="416"/>
      <c r="T97" s="416"/>
      <c r="U97" s="416"/>
      <c r="V97" s="416"/>
      <c r="W97" s="68"/>
      <c r="X97" s="69"/>
      <c r="Y97" s="71"/>
      <c r="Z97" s="63"/>
      <c r="AA97" s="64"/>
    </row>
    <row r="98" spans="2:27" ht="38.25" customHeight="1">
      <c r="B98" s="40">
        <f t="shared" si="0"/>
        <v>66</v>
      </c>
      <c r="C98" s="65"/>
      <c r="D98" s="66"/>
      <c r="E98" s="66"/>
      <c r="F98" s="66"/>
      <c r="G98" s="66"/>
      <c r="H98" s="66"/>
      <c r="I98" s="66"/>
      <c r="J98" s="66"/>
      <c r="K98" s="66"/>
      <c r="L98" s="67"/>
      <c r="M98" s="416"/>
      <c r="N98" s="416"/>
      <c r="O98" s="416"/>
      <c r="P98" s="416"/>
      <c r="Q98" s="416"/>
      <c r="R98" s="416"/>
      <c r="S98" s="416"/>
      <c r="T98" s="416"/>
      <c r="U98" s="416"/>
      <c r="V98" s="416"/>
      <c r="W98" s="68"/>
      <c r="X98" s="69"/>
      <c r="Y98" s="71"/>
      <c r="Z98" s="63"/>
      <c r="AA98" s="64"/>
    </row>
    <row r="99" spans="2:27" ht="38.25" customHeight="1">
      <c r="B99" s="40">
        <f t="shared" ref="B99:B132" si="1">B98+1</f>
        <v>67</v>
      </c>
      <c r="C99" s="65"/>
      <c r="D99" s="66"/>
      <c r="E99" s="66"/>
      <c r="F99" s="66"/>
      <c r="G99" s="66"/>
      <c r="H99" s="66"/>
      <c r="I99" s="66"/>
      <c r="J99" s="66"/>
      <c r="K99" s="66"/>
      <c r="L99" s="67"/>
      <c r="M99" s="416"/>
      <c r="N99" s="416"/>
      <c r="O99" s="416"/>
      <c r="P99" s="416"/>
      <c r="Q99" s="416"/>
      <c r="R99" s="416"/>
      <c r="S99" s="416"/>
      <c r="T99" s="416"/>
      <c r="U99" s="416"/>
      <c r="V99" s="416"/>
      <c r="W99" s="68"/>
      <c r="X99" s="69"/>
      <c r="Y99" s="71"/>
      <c r="Z99" s="63"/>
      <c r="AA99" s="64"/>
    </row>
    <row r="100" spans="2:27" ht="38.25" customHeight="1">
      <c r="B100" s="40">
        <f t="shared" si="1"/>
        <v>68</v>
      </c>
      <c r="C100" s="65"/>
      <c r="D100" s="66"/>
      <c r="E100" s="66"/>
      <c r="F100" s="66"/>
      <c r="G100" s="66"/>
      <c r="H100" s="66"/>
      <c r="I100" s="66"/>
      <c r="J100" s="66"/>
      <c r="K100" s="66"/>
      <c r="L100" s="67"/>
      <c r="M100" s="416"/>
      <c r="N100" s="416"/>
      <c r="O100" s="416"/>
      <c r="P100" s="416"/>
      <c r="Q100" s="416"/>
      <c r="R100" s="416"/>
      <c r="S100" s="416"/>
      <c r="T100" s="416"/>
      <c r="U100" s="416"/>
      <c r="V100" s="416"/>
      <c r="W100" s="68"/>
      <c r="X100" s="69"/>
      <c r="Y100" s="71"/>
      <c r="Z100" s="63"/>
      <c r="AA100" s="64"/>
    </row>
    <row r="101" spans="2:27" ht="38.25" customHeight="1">
      <c r="B101" s="40">
        <f t="shared" si="1"/>
        <v>69</v>
      </c>
      <c r="C101" s="65"/>
      <c r="D101" s="66"/>
      <c r="E101" s="66"/>
      <c r="F101" s="66"/>
      <c r="G101" s="66"/>
      <c r="H101" s="66"/>
      <c r="I101" s="66"/>
      <c r="J101" s="66"/>
      <c r="K101" s="66"/>
      <c r="L101" s="67"/>
      <c r="M101" s="416"/>
      <c r="N101" s="416"/>
      <c r="O101" s="416"/>
      <c r="P101" s="416"/>
      <c r="Q101" s="416"/>
      <c r="R101" s="416"/>
      <c r="S101" s="416"/>
      <c r="T101" s="416"/>
      <c r="U101" s="416"/>
      <c r="V101" s="416"/>
      <c r="W101" s="68"/>
      <c r="X101" s="69"/>
      <c r="Y101" s="71"/>
      <c r="Z101" s="63"/>
      <c r="AA101" s="64"/>
    </row>
    <row r="102" spans="2:27" ht="38.25" customHeight="1">
      <c r="B102" s="40">
        <f t="shared" si="1"/>
        <v>70</v>
      </c>
      <c r="C102" s="65"/>
      <c r="D102" s="66"/>
      <c r="E102" s="66"/>
      <c r="F102" s="66"/>
      <c r="G102" s="66"/>
      <c r="H102" s="66"/>
      <c r="I102" s="66"/>
      <c r="J102" s="66"/>
      <c r="K102" s="66"/>
      <c r="L102" s="67"/>
      <c r="M102" s="416"/>
      <c r="N102" s="416"/>
      <c r="O102" s="416"/>
      <c r="P102" s="416"/>
      <c r="Q102" s="416"/>
      <c r="R102" s="416"/>
      <c r="S102" s="416"/>
      <c r="T102" s="416"/>
      <c r="U102" s="416"/>
      <c r="V102" s="416"/>
      <c r="W102" s="68"/>
      <c r="X102" s="69"/>
      <c r="Y102" s="71"/>
      <c r="Z102" s="63"/>
      <c r="AA102" s="64"/>
    </row>
    <row r="103" spans="2:27" ht="38.25" customHeight="1">
      <c r="B103" s="40">
        <f t="shared" si="1"/>
        <v>71</v>
      </c>
      <c r="C103" s="65"/>
      <c r="D103" s="66"/>
      <c r="E103" s="66"/>
      <c r="F103" s="66"/>
      <c r="G103" s="66"/>
      <c r="H103" s="66"/>
      <c r="I103" s="66"/>
      <c r="J103" s="66"/>
      <c r="K103" s="66"/>
      <c r="L103" s="67"/>
      <c r="M103" s="416"/>
      <c r="N103" s="416"/>
      <c r="O103" s="416"/>
      <c r="P103" s="416"/>
      <c r="Q103" s="416"/>
      <c r="R103" s="416"/>
      <c r="S103" s="416"/>
      <c r="T103" s="416"/>
      <c r="U103" s="416"/>
      <c r="V103" s="416"/>
      <c r="W103" s="68"/>
      <c r="X103" s="69"/>
      <c r="Y103" s="71"/>
      <c r="Z103" s="63"/>
      <c r="AA103" s="64"/>
    </row>
    <row r="104" spans="2:27" ht="38.25" customHeight="1">
      <c r="B104" s="40">
        <f t="shared" si="1"/>
        <v>72</v>
      </c>
      <c r="C104" s="65"/>
      <c r="D104" s="66"/>
      <c r="E104" s="66"/>
      <c r="F104" s="66"/>
      <c r="G104" s="66"/>
      <c r="H104" s="66"/>
      <c r="I104" s="66"/>
      <c r="J104" s="66"/>
      <c r="K104" s="66"/>
      <c r="L104" s="67"/>
      <c r="M104" s="416"/>
      <c r="N104" s="416"/>
      <c r="O104" s="416"/>
      <c r="P104" s="416"/>
      <c r="Q104" s="416"/>
      <c r="R104" s="416"/>
      <c r="S104" s="416"/>
      <c r="T104" s="416"/>
      <c r="U104" s="416"/>
      <c r="V104" s="416"/>
      <c r="W104" s="68"/>
      <c r="X104" s="69"/>
      <c r="Y104" s="71"/>
      <c r="Z104" s="63"/>
      <c r="AA104" s="64"/>
    </row>
    <row r="105" spans="2:27" ht="38.25" customHeight="1">
      <c r="B105" s="40">
        <f t="shared" si="1"/>
        <v>73</v>
      </c>
      <c r="C105" s="65"/>
      <c r="D105" s="66"/>
      <c r="E105" s="66"/>
      <c r="F105" s="66"/>
      <c r="G105" s="66"/>
      <c r="H105" s="66"/>
      <c r="I105" s="66"/>
      <c r="J105" s="66"/>
      <c r="K105" s="66"/>
      <c r="L105" s="67"/>
      <c r="M105" s="416"/>
      <c r="N105" s="416"/>
      <c r="O105" s="416"/>
      <c r="P105" s="416"/>
      <c r="Q105" s="416"/>
      <c r="R105" s="416"/>
      <c r="S105" s="416"/>
      <c r="T105" s="416"/>
      <c r="U105" s="416"/>
      <c r="V105" s="416"/>
      <c r="W105" s="68"/>
      <c r="X105" s="69"/>
      <c r="Y105" s="71"/>
      <c r="Z105" s="63"/>
      <c r="AA105" s="64"/>
    </row>
    <row r="106" spans="2:27" ht="38.25" customHeight="1">
      <c r="B106" s="40">
        <f t="shared" si="1"/>
        <v>74</v>
      </c>
      <c r="C106" s="65"/>
      <c r="D106" s="66"/>
      <c r="E106" s="66"/>
      <c r="F106" s="66"/>
      <c r="G106" s="66"/>
      <c r="H106" s="66"/>
      <c r="I106" s="66"/>
      <c r="J106" s="66"/>
      <c r="K106" s="66"/>
      <c r="L106" s="67"/>
      <c r="M106" s="416"/>
      <c r="N106" s="416"/>
      <c r="O106" s="416"/>
      <c r="P106" s="416"/>
      <c r="Q106" s="416"/>
      <c r="R106" s="416"/>
      <c r="S106" s="416"/>
      <c r="T106" s="416"/>
      <c r="U106" s="416"/>
      <c r="V106" s="416"/>
      <c r="W106" s="68"/>
      <c r="X106" s="69"/>
      <c r="Y106" s="71"/>
      <c r="Z106" s="63"/>
      <c r="AA106" s="64"/>
    </row>
    <row r="107" spans="2:27" ht="38.25" customHeight="1">
      <c r="B107" s="40">
        <f t="shared" si="1"/>
        <v>75</v>
      </c>
      <c r="C107" s="65"/>
      <c r="D107" s="66"/>
      <c r="E107" s="66"/>
      <c r="F107" s="66"/>
      <c r="G107" s="66"/>
      <c r="H107" s="66"/>
      <c r="I107" s="66"/>
      <c r="J107" s="66"/>
      <c r="K107" s="66"/>
      <c r="L107" s="67"/>
      <c r="M107" s="416"/>
      <c r="N107" s="416"/>
      <c r="O107" s="416"/>
      <c r="P107" s="416"/>
      <c r="Q107" s="416"/>
      <c r="R107" s="416"/>
      <c r="S107" s="416"/>
      <c r="T107" s="416"/>
      <c r="U107" s="416"/>
      <c r="V107" s="416"/>
      <c r="W107" s="68"/>
      <c r="X107" s="69"/>
      <c r="Y107" s="71"/>
      <c r="Z107" s="63"/>
      <c r="AA107" s="64"/>
    </row>
    <row r="108" spans="2:27" ht="38.25" customHeight="1">
      <c r="B108" s="40">
        <f t="shared" si="1"/>
        <v>76</v>
      </c>
      <c r="C108" s="65"/>
      <c r="D108" s="66"/>
      <c r="E108" s="66"/>
      <c r="F108" s="66"/>
      <c r="G108" s="66"/>
      <c r="H108" s="66"/>
      <c r="I108" s="66"/>
      <c r="J108" s="66"/>
      <c r="K108" s="66"/>
      <c r="L108" s="67"/>
      <c r="M108" s="416"/>
      <c r="N108" s="416"/>
      <c r="O108" s="416"/>
      <c r="P108" s="416"/>
      <c r="Q108" s="416"/>
      <c r="R108" s="416"/>
      <c r="S108" s="416"/>
      <c r="T108" s="416"/>
      <c r="U108" s="416"/>
      <c r="V108" s="416"/>
      <c r="W108" s="68"/>
      <c r="X108" s="69"/>
      <c r="Y108" s="71"/>
      <c r="Z108" s="63"/>
      <c r="AA108" s="64"/>
    </row>
    <row r="109" spans="2:27" ht="38.25" customHeight="1">
      <c r="B109" s="40">
        <f t="shared" si="1"/>
        <v>77</v>
      </c>
      <c r="C109" s="65"/>
      <c r="D109" s="66"/>
      <c r="E109" s="66"/>
      <c r="F109" s="66"/>
      <c r="G109" s="66"/>
      <c r="H109" s="66"/>
      <c r="I109" s="66"/>
      <c r="J109" s="66"/>
      <c r="K109" s="66"/>
      <c r="L109" s="67"/>
      <c r="M109" s="416"/>
      <c r="N109" s="416"/>
      <c r="O109" s="416"/>
      <c r="P109" s="416"/>
      <c r="Q109" s="416"/>
      <c r="R109" s="416"/>
      <c r="S109" s="416"/>
      <c r="T109" s="416"/>
      <c r="U109" s="416"/>
      <c r="V109" s="416"/>
      <c r="W109" s="68"/>
      <c r="X109" s="69"/>
      <c r="Y109" s="71"/>
      <c r="Z109" s="63"/>
      <c r="AA109" s="64"/>
    </row>
    <row r="110" spans="2:27" ht="38.25" customHeight="1">
      <c r="B110" s="40">
        <f t="shared" si="1"/>
        <v>78</v>
      </c>
      <c r="C110" s="65"/>
      <c r="D110" s="66"/>
      <c r="E110" s="66"/>
      <c r="F110" s="66"/>
      <c r="G110" s="66"/>
      <c r="H110" s="66"/>
      <c r="I110" s="66"/>
      <c r="J110" s="66"/>
      <c r="K110" s="66"/>
      <c r="L110" s="67"/>
      <c r="M110" s="416"/>
      <c r="N110" s="416"/>
      <c r="O110" s="416"/>
      <c r="P110" s="416"/>
      <c r="Q110" s="416"/>
      <c r="R110" s="416"/>
      <c r="S110" s="416"/>
      <c r="T110" s="416"/>
      <c r="U110" s="416"/>
      <c r="V110" s="416"/>
      <c r="W110" s="68"/>
      <c r="X110" s="69"/>
      <c r="Y110" s="71"/>
      <c r="Z110" s="63"/>
      <c r="AA110" s="64"/>
    </row>
    <row r="111" spans="2:27" ht="38.25" customHeight="1">
      <c r="B111" s="40">
        <f t="shared" si="1"/>
        <v>79</v>
      </c>
      <c r="C111" s="65"/>
      <c r="D111" s="66"/>
      <c r="E111" s="66"/>
      <c r="F111" s="66"/>
      <c r="G111" s="66"/>
      <c r="H111" s="66"/>
      <c r="I111" s="66"/>
      <c r="J111" s="66"/>
      <c r="K111" s="66"/>
      <c r="L111" s="67"/>
      <c r="M111" s="416"/>
      <c r="N111" s="416"/>
      <c r="O111" s="416"/>
      <c r="P111" s="416"/>
      <c r="Q111" s="416"/>
      <c r="R111" s="416"/>
      <c r="S111" s="416"/>
      <c r="T111" s="416"/>
      <c r="U111" s="416"/>
      <c r="V111" s="416"/>
      <c r="W111" s="68"/>
      <c r="X111" s="69"/>
      <c r="Y111" s="71"/>
      <c r="Z111" s="63"/>
      <c r="AA111" s="64"/>
    </row>
    <row r="112" spans="2:27" ht="38.25" customHeight="1">
      <c r="B112" s="40">
        <f t="shared" si="1"/>
        <v>80</v>
      </c>
      <c r="C112" s="65"/>
      <c r="D112" s="66"/>
      <c r="E112" s="66"/>
      <c r="F112" s="66"/>
      <c r="G112" s="66"/>
      <c r="H112" s="66"/>
      <c r="I112" s="66"/>
      <c r="J112" s="66"/>
      <c r="K112" s="66"/>
      <c r="L112" s="67"/>
      <c r="M112" s="416"/>
      <c r="N112" s="416"/>
      <c r="O112" s="416"/>
      <c r="P112" s="416"/>
      <c r="Q112" s="416"/>
      <c r="R112" s="416"/>
      <c r="S112" s="416"/>
      <c r="T112" s="416"/>
      <c r="U112" s="416"/>
      <c r="V112" s="416"/>
      <c r="W112" s="68"/>
      <c r="X112" s="69"/>
      <c r="Y112" s="71"/>
      <c r="Z112" s="63"/>
      <c r="AA112" s="64"/>
    </row>
    <row r="113" spans="2:27" ht="38.25" customHeight="1">
      <c r="B113" s="40">
        <f t="shared" si="1"/>
        <v>81</v>
      </c>
      <c r="C113" s="65"/>
      <c r="D113" s="66"/>
      <c r="E113" s="66"/>
      <c r="F113" s="66"/>
      <c r="G113" s="66"/>
      <c r="H113" s="66"/>
      <c r="I113" s="66"/>
      <c r="J113" s="66"/>
      <c r="K113" s="66"/>
      <c r="L113" s="67"/>
      <c r="M113" s="416"/>
      <c r="N113" s="416"/>
      <c r="O113" s="416"/>
      <c r="P113" s="416"/>
      <c r="Q113" s="416"/>
      <c r="R113" s="416"/>
      <c r="S113" s="416"/>
      <c r="T113" s="416"/>
      <c r="U113" s="416"/>
      <c r="V113" s="416"/>
      <c r="W113" s="68"/>
      <c r="X113" s="69"/>
      <c r="Y113" s="71"/>
      <c r="Z113" s="63"/>
      <c r="AA113" s="64"/>
    </row>
    <row r="114" spans="2:27" ht="38.25" customHeight="1">
      <c r="B114" s="40">
        <f t="shared" si="1"/>
        <v>82</v>
      </c>
      <c r="C114" s="65"/>
      <c r="D114" s="66"/>
      <c r="E114" s="66"/>
      <c r="F114" s="66"/>
      <c r="G114" s="66"/>
      <c r="H114" s="66"/>
      <c r="I114" s="66"/>
      <c r="J114" s="66"/>
      <c r="K114" s="66"/>
      <c r="L114" s="67"/>
      <c r="M114" s="416"/>
      <c r="N114" s="416"/>
      <c r="O114" s="416"/>
      <c r="P114" s="416"/>
      <c r="Q114" s="416"/>
      <c r="R114" s="416"/>
      <c r="S114" s="416"/>
      <c r="T114" s="416"/>
      <c r="U114" s="416"/>
      <c r="V114" s="416"/>
      <c r="W114" s="68"/>
      <c r="X114" s="69"/>
      <c r="Y114" s="71"/>
      <c r="Z114" s="63"/>
      <c r="AA114" s="64"/>
    </row>
    <row r="115" spans="2:27" ht="38.25" customHeight="1">
      <c r="B115" s="40">
        <f t="shared" si="1"/>
        <v>83</v>
      </c>
      <c r="C115" s="65"/>
      <c r="D115" s="66"/>
      <c r="E115" s="66"/>
      <c r="F115" s="66"/>
      <c r="G115" s="66"/>
      <c r="H115" s="66"/>
      <c r="I115" s="66"/>
      <c r="J115" s="66"/>
      <c r="K115" s="66"/>
      <c r="L115" s="67"/>
      <c r="M115" s="416"/>
      <c r="N115" s="416"/>
      <c r="O115" s="416"/>
      <c r="P115" s="416"/>
      <c r="Q115" s="416"/>
      <c r="R115" s="416"/>
      <c r="S115" s="416"/>
      <c r="T115" s="416"/>
      <c r="U115" s="416"/>
      <c r="V115" s="416"/>
      <c r="W115" s="68"/>
      <c r="X115" s="69"/>
      <c r="Y115" s="71"/>
      <c r="Z115" s="63"/>
      <c r="AA115" s="64"/>
    </row>
    <row r="116" spans="2:27" ht="38.25" customHeight="1">
      <c r="B116" s="40">
        <f t="shared" si="1"/>
        <v>84</v>
      </c>
      <c r="C116" s="65"/>
      <c r="D116" s="66"/>
      <c r="E116" s="66"/>
      <c r="F116" s="66"/>
      <c r="G116" s="66"/>
      <c r="H116" s="66"/>
      <c r="I116" s="66"/>
      <c r="J116" s="66"/>
      <c r="K116" s="66"/>
      <c r="L116" s="67"/>
      <c r="M116" s="416"/>
      <c r="N116" s="416"/>
      <c r="O116" s="416"/>
      <c r="P116" s="416"/>
      <c r="Q116" s="416"/>
      <c r="R116" s="416"/>
      <c r="S116" s="416"/>
      <c r="T116" s="416"/>
      <c r="U116" s="416"/>
      <c r="V116" s="416"/>
      <c r="W116" s="68"/>
      <c r="X116" s="69"/>
      <c r="Y116" s="71"/>
      <c r="Z116" s="63"/>
      <c r="AA116" s="64"/>
    </row>
    <row r="117" spans="2:27" ht="38.25" customHeight="1">
      <c r="B117" s="40">
        <f t="shared" si="1"/>
        <v>85</v>
      </c>
      <c r="C117" s="65"/>
      <c r="D117" s="66"/>
      <c r="E117" s="66"/>
      <c r="F117" s="66"/>
      <c r="G117" s="66"/>
      <c r="H117" s="66"/>
      <c r="I117" s="66"/>
      <c r="J117" s="66"/>
      <c r="K117" s="66"/>
      <c r="L117" s="67"/>
      <c r="M117" s="416"/>
      <c r="N117" s="416"/>
      <c r="O117" s="416"/>
      <c r="P117" s="416"/>
      <c r="Q117" s="416"/>
      <c r="R117" s="416"/>
      <c r="S117" s="416"/>
      <c r="T117" s="416"/>
      <c r="U117" s="416"/>
      <c r="V117" s="416"/>
      <c r="W117" s="68"/>
      <c r="X117" s="69"/>
      <c r="Y117" s="71"/>
      <c r="Z117" s="63"/>
      <c r="AA117" s="64"/>
    </row>
    <row r="118" spans="2:27" ht="38.25" customHeight="1">
      <c r="B118" s="40">
        <f t="shared" si="1"/>
        <v>86</v>
      </c>
      <c r="C118" s="65"/>
      <c r="D118" s="66"/>
      <c r="E118" s="66"/>
      <c r="F118" s="66"/>
      <c r="G118" s="66"/>
      <c r="H118" s="66"/>
      <c r="I118" s="66"/>
      <c r="J118" s="66"/>
      <c r="K118" s="66"/>
      <c r="L118" s="67"/>
      <c r="M118" s="416"/>
      <c r="N118" s="416"/>
      <c r="O118" s="416"/>
      <c r="P118" s="416"/>
      <c r="Q118" s="416"/>
      <c r="R118" s="416"/>
      <c r="S118" s="416"/>
      <c r="T118" s="416"/>
      <c r="U118" s="416"/>
      <c r="V118" s="416"/>
      <c r="W118" s="68"/>
      <c r="X118" s="69"/>
      <c r="Y118" s="71"/>
      <c r="Z118" s="63"/>
      <c r="AA118" s="64"/>
    </row>
    <row r="119" spans="2:27" ht="38.25" customHeight="1">
      <c r="B119" s="40">
        <f t="shared" si="1"/>
        <v>87</v>
      </c>
      <c r="C119" s="65"/>
      <c r="D119" s="66"/>
      <c r="E119" s="66"/>
      <c r="F119" s="66"/>
      <c r="G119" s="66"/>
      <c r="H119" s="66"/>
      <c r="I119" s="66"/>
      <c r="J119" s="66"/>
      <c r="K119" s="66"/>
      <c r="L119" s="67"/>
      <c r="M119" s="416"/>
      <c r="N119" s="416"/>
      <c r="O119" s="416"/>
      <c r="P119" s="416"/>
      <c r="Q119" s="416"/>
      <c r="R119" s="416"/>
      <c r="S119" s="416"/>
      <c r="T119" s="416"/>
      <c r="U119" s="416"/>
      <c r="V119" s="416"/>
      <c r="W119" s="68"/>
      <c r="X119" s="69"/>
      <c r="Y119" s="71"/>
      <c r="Z119" s="63"/>
      <c r="AA119" s="64"/>
    </row>
    <row r="120" spans="2:27" ht="38.25" customHeight="1">
      <c r="B120" s="40">
        <f t="shared" si="1"/>
        <v>88</v>
      </c>
      <c r="C120" s="65"/>
      <c r="D120" s="66"/>
      <c r="E120" s="66"/>
      <c r="F120" s="66"/>
      <c r="G120" s="66"/>
      <c r="H120" s="66"/>
      <c r="I120" s="66"/>
      <c r="J120" s="66"/>
      <c r="K120" s="66"/>
      <c r="L120" s="67"/>
      <c r="M120" s="416"/>
      <c r="N120" s="416"/>
      <c r="O120" s="416"/>
      <c r="P120" s="416"/>
      <c r="Q120" s="416"/>
      <c r="R120" s="416"/>
      <c r="S120" s="416"/>
      <c r="T120" s="416"/>
      <c r="U120" s="416"/>
      <c r="V120" s="416"/>
      <c r="W120" s="68"/>
      <c r="X120" s="69"/>
      <c r="Y120" s="71"/>
      <c r="Z120" s="63"/>
      <c r="AA120" s="64"/>
    </row>
    <row r="121" spans="2:27" ht="38.25" customHeight="1">
      <c r="B121" s="40">
        <f t="shared" si="1"/>
        <v>89</v>
      </c>
      <c r="C121" s="65"/>
      <c r="D121" s="66"/>
      <c r="E121" s="66"/>
      <c r="F121" s="66"/>
      <c r="G121" s="66"/>
      <c r="H121" s="66"/>
      <c r="I121" s="66"/>
      <c r="J121" s="66"/>
      <c r="K121" s="66"/>
      <c r="L121" s="67"/>
      <c r="M121" s="416"/>
      <c r="N121" s="416"/>
      <c r="O121" s="416"/>
      <c r="P121" s="416"/>
      <c r="Q121" s="416"/>
      <c r="R121" s="416"/>
      <c r="S121" s="416"/>
      <c r="T121" s="416"/>
      <c r="U121" s="416"/>
      <c r="V121" s="416"/>
      <c r="W121" s="68"/>
      <c r="X121" s="69"/>
      <c r="Y121" s="71"/>
      <c r="Z121" s="63"/>
      <c r="AA121" s="64"/>
    </row>
    <row r="122" spans="2:27" ht="38.25" customHeight="1">
      <c r="B122" s="40">
        <f t="shared" si="1"/>
        <v>90</v>
      </c>
      <c r="C122" s="65"/>
      <c r="D122" s="66"/>
      <c r="E122" s="66"/>
      <c r="F122" s="66"/>
      <c r="G122" s="66"/>
      <c r="H122" s="66"/>
      <c r="I122" s="66"/>
      <c r="J122" s="66"/>
      <c r="K122" s="66"/>
      <c r="L122" s="67"/>
      <c r="M122" s="416"/>
      <c r="N122" s="416"/>
      <c r="O122" s="416"/>
      <c r="P122" s="416"/>
      <c r="Q122" s="416"/>
      <c r="R122" s="416"/>
      <c r="S122" s="416"/>
      <c r="T122" s="416"/>
      <c r="U122" s="416"/>
      <c r="V122" s="416"/>
      <c r="W122" s="68"/>
      <c r="X122" s="69"/>
      <c r="Y122" s="71"/>
      <c r="Z122" s="63"/>
      <c r="AA122" s="64"/>
    </row>
    <row r="123" spans="2:27" ht="38.25" customHeight="1">
      <c r="B123" s="40">
        <f t="shared" si="1"/>
        <v>91</v>
      </c>
      <c r="C123" s="65"/>
      <c r="D123" s="66"/>
      <c r="E123" s="66"/>
      <c r="F123" s="66"/>
      <c r="G123" s="66"/>
      <c r="H123" s="66"/>
      <c r="I123" s="66"/>
      <c r="J123" s="66"/>
      <c r="K123" s="66"/>
      <c r="L123" s="67"/>
      <c r="M123" s="416"/>
      <c r="N123" s="416"/>
      <c r="O123" s="416"/>
      <c r="P123" s="416"/>
      <c r="Q123" s="416"/>
      <c r="R123" s="416"/>
      <c r="S123" s="416"/>
      <c r="T123" s="416"/>
      <c r="U123" s="416"/>
      <c r="V123" s="416"/>
      <c r="W123" s="68"/>
      <c r="X123" s="69"/>
      <c r="Y123" s="71"/>
      <c r="Z123" s="63"/>
      <c r="AA123" s="64"/>
    </row>
    <row r="124" spans="2:27" ht="38.25" customHeight="1">
      <c r="B124" s="40">
        <f t="shared" si="1"/>
        <v>92</v>
      </c>
      <c r="C124" s="65"/>
      <c r="D124" s="66"/>
      <c r="E124" s="66"/>
      <c r="F124" s="66"/>
      <c r="G124" s="66"/>
      <c r="H124" s="66"/>
      <c r="I124" s="66"/>
      <c r="J124" s="66"/>
      <c r="K124" s="66"/>
      <c r="L124" s="67"/>
      <c r="M124" s="416"/>
      <c r="N124" s="416"/>
      <c r="O124" s="416"/>
      <c r="P124" s="416"/>
      <c r="Q124" s="416"/>
      <c r="R124" s="416"/>
      <c r="S124" s="416"/>
      <c r="T124" s="416"/>
      <c r="U124" s="416"/>
      <c r="V124" s="416"/>
      <c r="W124" s="68"/>
      <c r="X124" s="69"/>
      <c r="Y124" s="71"/>
      <c r="Z124" s="63"/>
      <c r="AA124" s="64"/>
    </row>
    <row r="125" spans="2:27" ht="38.25" customHeight="1">
      <c r="B125" s="40">
        <f t="shared" si="1"/>
        <v>93</v>
      </c>
      <c r="C125" s="65"/>
      <c r="D125" s="66"/>
      <c r="E125" s="66"/>
      <c r="F125" s="66"/>
      <c r="G125" s="66"/>
      <c r="H125" s="66"/>
      <c r="I125" s="66"/>
      <c r="J125" s="66"/>
      <c r="K125" s="66"/>
      <c r="L125" s="67"/>
      <c r="M125" s="416"/>
      <c r="N125" s="416"/>
      <c r="O125" s="416"/>
      <c r="P125" s="416"/>
      <c r="Q125" s="416"/>
      <c r="R125" s="416"/>
      <c r="S125" s="416"/>
      <c r="T125" s="416"/>
      <c r="U125" s="416"/>
      <c r="V125" s="416"/>
      <c r="W125" s="68"/>
      <c r="X125" s="69"/>
      <c r="Y125" s="71"/>
      <c r="Z125" s="63"/>
      <c r="AA125" s="64"/>
    </row>
    <row r="126" spans="2:27" ht="38.25" customHeight="1">
      <c r="B126" s="40">
        <f t="shared" si="1"/>
        <v>94</v>
      </c>
      <c r="C126" s="65"/>
      <c r="D126" s="66"/>
      <c r="E126" s="66"/>
      <c r="F126" s="66"/>
      <c r="G126" s="66"/>
      <c r="H126" s="66"/>
      <c r="I126" s="66"/>
      <c r="J126" s="66"/>
      <c r="K126" s="66"/>
      <c r="L126" s="67"/>
      <c r="M126" s="416"/>
      <c r="N126" s="416"/>
      <c r="O126" s="416"/>
      <c r="P126" s="416"/>
      <c r="Q126" s="416"/>
      <c r="R126" s="416"/>
      <c r="S126" s="416"/>
      <c r="T126" s="416"/>
      <c r="U126" s="416"/>
      <c r="V126" s="416"/>
      <c r="W126" s="68"/>
      <c r="X126" s="69"/>
      <c r="Y126" s="71"/>
      <c r="Z126" s="63"/>
      <c r="AA126" s="64"/>
    </row>
    <row r="127" spans="2:27" ht="38.25" customHeight="1">
      <c r="B127" s="40">
        <f t="shared" si="1"/>
        <v>95</v>
      </c>
      <c r="C127" s="65"/>
      <c r="D127" s="66"/>
      <c r="E127" s="66"/>
      <c r="F127" s="66"/>
      <c r="G127" s="66"/>
      <c r="H127" s="66"/>
      <c r="I127" s="66"/>
      <c r="J127" s="66"/>
      <c r="K127" s="66"/>
      <c r="L127" s="67"/>
      <c r="M127" s="416"/>
      <c r="N127" s="416"/>
      <c r="O127" s="416"/>
      <c r="P127" s="416"/>
      <c r="Q127" s="416"/>
      <c r="R127" s="416"/>
      <c r="S127" s="416"/>
      <c r="T127" s="416"/>
      <c r="U127" s="416"/>
      <c r="V127" s="416"/>
      <c r="W127" s="68"/>
      <c r="X127" s="69"/>
      <c r="Y127" s="71"/>
      <c r="Z127" s="63"/>
      <c r="AA127" s="64"/>
    </row>
    <row r="128" spans="2:27" ht="38.25" customHeight="1">
      <c r="B128" s="40">
        <f t="shared" si="1"/>
        <v>96</v>
      </c>
      <c r="C128" s="65"/>
      <c r="D128" s="66"/>
      <c r="E128" s="66"/>
      <c r="F128" s="66"/>
      <c r="G128" s="66"/>
      <c r="H128" s="66"/>
      <c r="I128" s="66"/>
      <c r="J128" s="66"/>
      <c r="K128" s="66"/>
      <c r="L128" s="67"/>
      <c r="M128" s="416"/>
      <c r="N128" s="416"/>
      <c r="O128" s="416"/>
      <c r="P128" s="416"/>
      <c r="Q128" s="416"/>
      <c r="R128" s="416"/>
      <c r="S128" s="416"/>
      <c r="T128" s="416"/>
      <c r="U128" s="416"/>
      <c r="V128" s="416"/>
      <c r="W128" s="68"/>
      <c r="X128" s="69"/>
      <c r="Y128" s="71"/>
      <c r="Z128" s="63"/>
      <c r="AA128" s="64"/>
    </row>
    <row r="129" spans="1:27" ht="38.25" customHeight="1">
      <c r="B129" s="40">
        <f t="shared" si="1"/>
        <v>97</v>
      </c>
      <c r="C129" s="65"/>
      <c r="D129" s="66"/>
      <c r="E129" s="66"/>
      <c r="F129" s="66"/>
      <c r="G129" s="66"/>
      <c r="H129" s="66"/>
      <c r="I129" s="66"/>
      <c r="J129" s="66"/>
      <c r="K129" s="66"/>
      <c r="L129" s="67"/>
      <c r="M129" s="416"/>
      <c r="N129" s="416"/>
      <c r="O129" s="416"/>
      <c r="P129" s="416"/>
      <c r="Q129" s="416"/>
      <c r="R129" s="416"/>
      <c r="S129" s="416"/>
      <c r="T129" s="416"/>
      <c r="U129" s="416"/>
      <c r="V129" s="416"/>
      <c r="W129" s="68"/>
      <c r="X129" s="69"/>
      <c r="Y129" s="71"/>
      <c r="Z129" s="63"/>
      <c r="AA129" s="64"/>
    </row>
    <row r="130" spans="1:27" ht="38.25" customHeight="1">
      <c r="B130" s="40">
        <f t="shared" si="1"/>
        <v>98</v>
      </c>
      <c r="C130" s="65"/>
      <c r="D130" s="66"/>
      <c r="E130" s="66"/>
      <c r="F130" s="66"/>
      <c r="G130" s="66"/>
      <c r="H130" s="66"/>
      <c r="I130" s="66"/>
      <c r="J130" s="66"/>
      <c r="K130" s="66"/>
      <c r="L130" s="67"/>
      <c r="M130" s="416"/>
      <c r="N130" s="416"/>
      <c r="O130" s="416"/>
      <c r="P130" s="416"/>
      <c r="Q130" s="416"/>
      <c r="R130" s="416"/>
      <c r="S130" s="416"/>
      <c r="T130" s="416"/>
      <c r="U130" s="416"/>
      <c r="V130" s="416"/>
      <c r="W130" s="68"/>
      <c r="X130" s="69"/>
      <c r="Y130" s="71"/>
      <c r="Z130" s="63"/>
      <c r="AA130" s="64"/>
    </row>
    <row r="131" spans="1:27" ht="38.25" customHeight="1">
      <c r="B131" s="40">
        <f t="shared" si="1"/>
        <v>99</v>
      </c>
      <c r="C131" s="65"/>
      <c r="D131" s="66"/>
      <c r="E131" s="66"/>
      <c r="F131" s="66"/>
      <c r="G131" s="66"/>
      <c r="H131" s="66"/>
      <c r="I131" s="66"/>
      <c r="J131" s="66"/>
      <c r="K131" s="66"/>
      <c r="L131" s="67"/>
      <c r="M131" s="416"/>
      <c r="N131" s="416"/>
      <c r="O131" s="416"/>
      <c r="P131" s="416"/>
      <c r="Q131" s="416"/>
      <c r="R131" s="416"/>
      <c r="S131" s="416"/>
      <c r="T131" s="416"/>
      <c r="U131" s="416"/>
      <c r="V131" s="416"/>
      <c r="W131" s="68"/>
      <c r="X131" s="69"/>
      <c r="Y131" s="71"/>
      <c r="Z131" s="63"/>
      <c r="AA131" s="64"/>
    </row>
    <row r="132" spans="1:27" ht="38.25" customHeight="1" thickBot="1">
      <c r="B132" s="40">
        <f t="shared" si="1"/>
        <v>100</v>
      </c>
      <c r="C132" s="72"/>
      <c r="D132" s="73"/>
      <c r="E132" s="73"/>
      <c r="F132" s="73"/>
      <c r="G132" s="73"/>
      <c r="H132" s="73"/>
      <c r="I132" s="73"/>
      <c r="J132" s="73"/>
      <c r="K132" s="73"/>
      <c r="L132" s="74"/>
      <c r="M132" s="427"/>
      <c r="N132" s="427"/>
      <c r="O132" s="427"/>
      <c r="P132" s="427"/>
      <c r="Q132" s="427"/>
      <c r="R132" s="427"/>
      <c r="S132" s="427"/>
      <c r="T132" s="427"/>
      <c r="U132" s="427"/>
      <c r="V132" s="427"/>
      <c r="W132" s="75"/>
      <c r="X132" s="76"/>
      <c r="Y132" s="77"/>
      <c r="Z132" s="63"/>
      <c r="AA132" s="64"/>
    </row>
    <row r="133" spans="1:27" ht="4.5" customHeight="1">
      <c r="A133" s="7"/>
    </row>
    <row r="134" spans="1:27" ht="28.5" customHeight="1">
      <c r="B134" s="52"/>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view="pageBreakPreview" zoomScale="124" zoomScaleNormal="120" zoomScaleSheetLayoutView="124" workbookViewId="0"/>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32</v>
      </c>
      <c r="Y1" s="463" t="s">
        <v>34</v>
      </c>
      <c r="Z1" s="463"/>
      <c r="AA1" s="463"/>
      <c r="AB1" s="463"/>
      <c r="AC1" s="463" t="str">
        <f>IF(基本情報入力シート!C11="","",基本情報入力シート!C11)</f>
        <v/>
      </c>
      <c r="AD1" s="463"/>
      <c r="AE1" s="463"/>
      <c r="AF1" s="463"/>
      <c r="AG1" s="463"/>
      <c r="AH1" s="463"/>
      <c r="AI1" s="463"/>
      <c r="AJ1" s="463"/>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225</v>
      </c>
      <c r="AA3" s="469">
        <v>2</v>
      </c>
      <c r="AB3" s="469"/>
      <c r="AC3" s="83" t="s">
        <v>10</v>
      </c>
      <c r="AD3" s="209"/>
      <c r="AI3" s="83"/>
      <c r="AJ3" s="83"/>
    </row>
    <row r="4" spans="1:46">
      <c r="A4" s="556" t="s">
        <v>226</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row>
    <row r="5" spans="1:46" ht="6" customHeight="1"/>
    <row r="6" spans="1:46">
      <c r="A6" s="341" t="s">
        <v>36</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567" t="s">
        <v>42</v>
      </c>
      <c r="B8" s="451"/>
      <c r="C8" s="451"/>
      <c r="D8" s="451"/>
      <c r="E8" s="451"/>
      <c r="F8" s="451"/>
      <c r="G8" s="480" t="str">
        <f>IF(基本情報入力シート!M15="","",基本情報入力シート!M15)</f>
        <v>○○ケアサービス</v>
      </c>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482"/>
    </row>
    <row r="9" spans="1:46" s="87" customFormat="1" ht="22.5" customHeight="1">
      <c r="A9" s="443" t="s">
        <v>41</v>
      </c>
      <c r="B9" s="564"/>
      <c r="C9" s="564"/>
      <c r="D9" s="564"/>
      <c r="E9" s="564"/>
      <c r="F9" s="564"/>
      <c r="G9" s="483" t="str">
        <f>IF(基本情報入力シート!M16="","",基本情報入力シート!M16)</f>
        <v>○○ケアサービス</v>
      </c>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5"/>
    </row>
    <row r="10" spans="1:46" s="87" customFormat="1" ht="12.75" customHeight="1">
      <c r="A10" s="558" t="s">
        <v>37</v>
      </c>
      <c r="B10" s="559"/>
      <c r="C10" s="559"/>
      <c r="D10" s="559"/>
      <c r="E10" s="559"/>
      <c r="F10" s="559"/>
      <c r="G10" s="88" t="s">
        <v>1</v>
      </c>
      <c r="H10" s="473" t="str">
        <f>IF(基本情報入力シート!AC17="","",基本情報入力シート!AC17)</f>
        <v>100－1234</v>
      </c>
      <c r="I10" s="473"/>
      <c r="J10" s="473"/>
      <c r="K10" s="473"/>
      <c r="L10" s="473"/>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560"/>
      <c r="B11" s="561"/>
      <c r="C11" s="561"/>
      <c r="D11" s="561"/>
      <c r="E11" s="561"/>
      <c r="F11" s="561"/>
      <c r="G11" s="474" t="str">
        <f>IF(基本情報入力シート!M18="","",基本情報入力シート!M18)</f>
        <v>千代田区霞が関１－２－２</v>
      </c>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475"/>
      <c r="AF11" s="475"/>
      <c r="AG11" s="475"/>
      <c r="AH11" s="475"/>
      <c r="AI11" s="475"/>
      <c r="AJ11" s="476"/>
    </row>
    <row r="12" spans="1:46" s="87" customFormat="1" ht="12" customHeight="1">
      <c r="A12" s="562"/>
      <c r="B12" s="563"/>
      <c r="C12" s="563"/>
      <c r="D12" s="563"/>
      <c r="E12" s="563"/>
      <c r="F12" s="563"/>
      <c r="G12" s="477" t="str">
        <f>IF(基本情報入力シート!M19="","",基本情報入力シート!M19)</f>
        <v>○○ビル18Ｆ</v>
      </c>
      <c r="H12" s="478"/>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9"/>
    </row>
    <row r="13" spans="1:46" s="87" customFormat="1" ht="12">
      <c r="A13" s="565" t="s">
        <v>0</v>
      </c>
      <c r="B13" s="566"/>
      <c r="C13" s="566"/>
      <c r="D13" s="566"/>
      <c r="E13" s="566"/>
      <c r="F13" s="566"/>
      <c r="G13" s="486" t="str">
        <f>IF(基本情報入力シート!M22="","",基本情報入力シート!M22)</f>
        <v>コウロウ　タロウ</v>
      </c>
      <c r="H13" s="487"/>
      <c r="I13" s="487"/>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8"/>
      <c r="AT13" s="92"/>
    </row>
    <row r="14" spans="1:46" s="87" customFormat="1" ht="22.5" customHeight="1">
      <c r="A14" s="560" t="s">
        <v>38</v>
      </c>
      <c r="B14" s="561"/>
      <c r="C14" s="561"/>
      <c r="D14" s="561"/>
      <c r="E14" s="561"/>
      <c r="F14" s="561"/>
      <c r="G14" s="470" t="str">
        <f>IF(基本情報入力シート!M23="","",基本情報入力シート!M23)</f>
        <v>厚労　太郎</v>
      </c>
      <c r="H14" s="471"/>
      <c r="I14" s="471"/>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2"/>
      <c r="AT14" s="92"/>
    </row>
    <row r="15" spans="1:46" s="87" customFormat="1" ht="15" customHeight="1">
      <c r="A15" s="448" t="s">
        <v>39</v>
      </c>
      <c r="B15" s="448"/>
      <c r="C15" s="448"/>
      <c r="D15" s="448"/>
      <c r="E15" s="448"/>
      <c r="F15" s="448"/>
      <c r="G15" s="442" t="s">
        <v>11</v>
      </c>
      <c r="H15" s="442"/>
      <c r="I15" s="442"/>
      <c r="J15" s="443"/>
      <c r="K15" s="440" t="str">
        <f>IF(基本情報入力シート!M24="","",基本情報入力シート!M24)</f>
        <v>03-3571-0000</v>
      </c>
      <c r="L15" s="440"/>
      <c r="M15" s="440"/>
      <c r="N15" s="440"/>
      <c r="O15" s="440"/>
      <c r="P15" s="441" t="s">
        <v>12</v>
      </c>
      <c r="Q15" s="442"/>
      <c r="R15" s="442"/>
      <c r="S15" s="443"/>
      <c r="T15" s="440" t="str">
        <f>IF(基本情報入力シート!M25="","",基本情報入力シート!M25)</f>
        <v>03-3571-9999</v>
      </c>
      <c r="U15" s="440"/>
      <c r="V15" s="440"/>
      <c r="W15" s="440"/>
      <c r="X15" s="440"/>
      <c r="Y15" s="441" t="s">
        <v>40</v>
      </c>
      <c r="Z15" s="442"/>
      <c r="AA15" s="442"/>
      <c r="AB15" s="443"/>
      <c r="AC15" s="444" t="str">
        <f>IF(基本情報入力シート!M26="","",基本情報入力シート!M26)</f>
        <v>aaa@aaa.aa.jp</v>
      </c>
      <c r="AD15" s="444"/>
      <c r="AE15" s="444"/>
      <c r="AF15" s="444"/>
      <c r="AG15" s="444"/>
      <c r="AH15" s="444"/>
      <c r="AI15" s="444"/>
      <c r="AJ15" s="444"/>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223</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262</v>
      </c>
      <c r="AM18" s="361" t="s">
        <v>263</v>
      </c>
      <c r="AT18" s="101"/>
    </row>
    <row r="19" spans="1:50" ht="18" customHeight="1">
      <c r="A19" s="102"/>
      <c r="B19" s="104"/>
      <c r="C19" s="105" t="s">
        <v>227</v>
      </c>
      <c r="D19" s="106"/>
      <c r="E19" s="106"/>
      <c r="F19" s="106"/>
      <c r="G19" s="106"/>
      <c r="H19" s="106"/>
      <c r="I19" s="106"/>
      <c r="J19" s="106"/>
      <c r="K19" s="106"/>
      <c r="L19" s="107"/>
      <c r="M19" s="108"/>
      <c r="N19" s="108"/>
      <c r="O19" s="108"/>
      <c r="P19" s="108"/>
      <c r="Q19" s="109"/>
      <c r="S19" s="110"/>
      <c r="T19" s="111" t="s">
        <v>228</v>
      </c>
      <c r="U19" s="112"/>
      <c r="V19" s="112"/>
      <c r="W19" s="112"/>
      <c r="X19" s="112"/>
      <c r="Y19" s="112"/>
      <c r="Z19" s="112"/>
      <c r="AA19" s="112"/>
      <c r="AB19" s="113"/>
      <c r="AC19" s="112"/>
      <c r="AD19" s="112"/>
      <c r="AE19" s="112"/>
      <c r="AF19" s="112"/>
      <c r="AG19" s="112"/>
      <c r="AH19" s="112"/>
      <c r="AI19" s="114"/>
      <c r="AJ19" s="115"/>
      <c r="AL19" s="361" t="b">
        <v>1</v>
      </c>
      <c r="AM19" s="361" t="b">
        <v>1</v>
      </c>
      <c r="AT19" s="101"/>
    </row>
    <row r="20" spans="1:50" ht="18" customHeight="1">
      <c r="A20" s="102"/>
      <c r="B20" s="212" t="s">
        <v>229</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95</v>
      </c>
      <c r="B23" s="93"/>
      <c r="C23" s="93"/>
      <c r="D23" s="93"/>
      <c r="E23" s="93"/>
      <c r="G23" s="93"/>
      <c r="H23" s="93"/>
      <c r="I23" s="93"/>
      <c r="J23" s="120" t="s">
        <v>33</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253</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557"/>
      <c r="B26" s="557"/>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445" t="s">
        <v>230</v>
      </c>
      <c r="AC26" s="446"/>
      <c r="AD26" s="446"/>
      <c r="AE26" s="446"/>
      <c r="AF26" s="446"/>
      <c r="AG26" s="446"/>
      <c r="AH26" s="446"/>
      <c r="AI26" s="446"/>
      <c r="AJ26" s="446"/>
      <c r="AT26" s="92"/>
    </row>
    <row r="27" spans="1:50" s="87" customFormat="1" ht="15" customHeight="1" thickBot="1">
      <c r="A27" s="125" t="s">
        <v>17</v>
      </c>
      <c r="B27" s="126" t="s">
        <v>13</v>
      </c>
      <c r="C27" s="127"/>
      <c r="D27" s="437">
        <f>$AA$3</f>
        <v>2</v>
      </c>
      <c r="E27" s="437"/>
      <c r="F27" s="127" t="s">
        <v>250</v>
      </c>
      <c r="G27" s="127"/>
      <c r="H27" s="127"/>
      <c r="I27" s="127"/>
      <c r="J27" s="127"/>
      <c r="K27" s="128"/>
      <c r="L27" s="128"/>
      <c r="M27" s="128"/>
      <c r="N27" s="128"/>
      <c r="O27" s="128"/>
      <c r="P27" s="128"/>
      <c r="Q27" s="128"/>
      <c r="R27" s="128"/>
      <c r="S27" s="90"/>
      <c r="T27" s="90"/>
      <c r="U27" s="90"/>
      <c r="V27" s="90"/>
      <c r="W27" s="90"/>
      <c r="X27" s="90"/>
      <c r="Y27" s="90"/>
      <c r="Z27" s="90"/>
      <c r="AA27" s="91"/>
      <c r="AB27" s="453">
        <f>'別紙様式3-2'!$Q$7</f>
        <v>54637200</v>
      </c>
      <c r="AC27" s="439"/>
      <c r="AD27" s="439"/>
      <c r="AE27" s="439"/>
      <c r="AF27" s="439"/>
      <c r="AG27" s="439"/>
      <c r="AH27" s="439"/>
      <c r="AI27" s="437" t="s">
        <v>4</v>
      </c>
      <c r="AJ27" s="437"/>
      <c r="AK27" s="39" t="s">
        <v>133</v>
      </c>
      <c r="AL27" s="129" t="str">
        <f>IFERROR(IF(AND(ISNUMBER(AB28),ISNUMBER(AB27),AB28&gt;AB27),"○","☓"),"")</f>
        <v>○</v>
      </c>
      <c r="AM27" s="130" t="s">
        <v>157</v>
      </c>
      <c r="AN27" s="131"/>
      <c r="AO27" s="131"/>
      <c r="AP27" s="131"/>
      <c r="AQ27" s="131"/>
      <c r="AR27" s="131"/>
      <c r="AS27" s="131"/>
      <c r="AT27" s="131"/>
      <c r="AU27" s="131"/>
      <c r="AV27" s="131"/>
      <c r="AW27" s="132"/>
    </row>
    <row r="28" spans="1:50" s="87" customFormat="1" ht="15" customHeight="1">
      <c r="A28" s="133" t="s">
        <v>18</v>
      </c>
      <c r="B28" s="134" t="s">
        <v>224</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162</v>
      </c>
      <c r="AB28" s="462">
        <f>AB29-AB30</f>
        <v>71160510</v>
      </c>
      <c r="AC28" s="456"/>
      <c r="AD28" s="456"/>
      <c r="AE28" s="456"/>
      <c r="AF28" s="456"/>
      <c r="AG28" s="456"/>
      <c r="AH28" s="456"/>
      <c r="AI28" s="451" t="s">
        <v>4</v>
      </c>
      <c r="AJ28" s="451"/>
      <c r="AL28" s="356"/>
      <c r="AM28" s="357"/>
      <c r="AN28" s="357"/>
      <c r="AO28" s="357"/>
      <c r="AP28" s="357"/>
      <c r="AQ28" s="357"/>
      <c r="AR28" s="357"/>
      <c r="AS28" s="357"/>
      <c r="AT28" s="357"/>
      <c r="AU28" s="357"/>
      <c r="AV28" s="357"/>
      <c r="AW28" s="358"/>
      <c r="AX28" s="159"/>
    </row>
    <row r="29" spans="1:50" s="87" customFormat="1" ht="15" customHeight="1" thickBot="1">
      <c r="A29" s="137"/>
      <c r="B29" s="345" t="s">
        <v>251</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461">
        <f>'別紙様式3-2'!$U$7</f>
        <v>359160510</v>
      </c>
      <c r="AC29" s="434"/>
      <c r="AD29" s="434"/>
      <c r="AE29" s="434"/>
      <c r="AF29" s="434"/>
      <c r="AG29" s="434"/>
      <c r="AH29" s="434"/>
      <c r="AI29" s="435" t="s">
        <v>4</v>
      </c>
      <c r="AJ29" s="435"/>
      <c r="AL29" s="159"/>
      <c r="AM29" s="159"/>
      <c r="AN29" s="159"/>
      <c r="AO29" s="159"/>
      <c r="AP29" s="159"/>
      <c r="AQ29" s="159"/>
      <c r="AR29" s="159"/>
      <c r="AS29" s="159"/>
      <c r="AT29" s="359"/>
      <c r="AU29" s="159"/>
      <c r="AV29" s="159"/>
      <c r="AW29" s="159"/>
      <c r="AX29" s="159"/>
    </row>
    <row r="30" spans="1:50" s="87" customFormat="1" ht="15" customHeight="1" thickBot="1">
      <c r="A30" s="350"/>
      <c r="B30" s="351" t="s">
        <v>252</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457">
        <v>288000000</v>
      </c>
      <c r="AC30" s="458"/>
      <c r="AD30" s="458"/>
      <c r="AE30" s="458"/>
      <c r="AF30" s="458"/>
      <c r="AG30" s="458"/>
      <c r="AH30" s="459"/>
      <c r="AI30" s="460" t="s">
        <v>4</v>
      </c>
      <c r="AJ30" s="460"/>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259</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260</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261</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254</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45" t="s">
        <v>230</v>
      </c>
      <c r="T39" s="446"/>
      <c r="U39" s="446"/>
      <c r="V39" s="446"/>
      <c r="W39" s="446"/>
      <c r="X39" s="446"/>
      <c r="Y39" s="446"/>
      <c r="Z39" s="446"/>
      <c r="AA39" s="447"/>
      <c r="AB39" s="446" t="s">
        <v>231</v>
      </c>
      <c r="AC39" s="446"/>
      <c r="AD39" s="446"/>
      <c r="AE39" s="446"/>
      <c r="AF39" s="446"/>
      <c r="AG39" s="446"/>
      <c r="AH39" s="446"/>
      <c r="AI39" s="446"/>
      <c r="AJ39" s="447"/>
      <c r="AT39" s="92"/>
    </row>
    <row r="40" spans="1:49" s="87" customFormat="1" ht="15" customHeight="1" thickBot="1">
      <c r="A40" s="125" t="s">
        <v>17</v>
      </c>
      <c r="B40" s="126" t="s">
        <v>13</v>
      </c>
      <c r="C40" s="127"/>
      <c r="D40" s="437">
        <f>$AA$3</f>
        <v>2</v>
      </c>
      <c r="E40" s="437"/>
      <c r="F40" s="127" t="s">
        <v>146</v>
      </c>
      <c r="G40" s="127"/>
      <c r="H40" s="127"/>
      <c r="I40" s="127"/>
      <c r="J40" s="127"/>
      <c r="K40" s="128"/>
      <c r="L40" s="128"/>
      <c r="M40" s="128"/>
      <c r="N40" s="128"/>
      <c r="O40" s="128"/>
      <c r="P40" s="128"/>
      <c r="Q40" s="128"/>
      <c r="R40" s="128"/>
      <c r="S40" s="453">
        <f>'別紙様式3-2'!$Q$7</f>
        <v>54637200</v>
      </c>
      <c r="T40" s="439"/>
      <c r="U40" s="439"/>
      <c r="V40" s="439"/>
      <c r="W40" s="439"/>
      <c r="X40" s="439"/>
      <c r="Y40" s="439"/>
      <c r="Z40" s="437" t="s">
        <v>4</v>
      </c>
      <c r="AA40" s="454"/>
      <c r="AB40" s="438">
        <f>'別紙様式3-2'!$Q$8</f>
        <v>19158216</v>
      </c>
      <c r="AC40" s="439"/>
      <c r="AD40" s="439"/>
      <c r="AE40" s="439"/>
      <c r="AF40" s="439"/>
      <c r="AG40" s="439"/>
      <c r="AH40" s="439"/>
      <c r="AI40" s="437" t="s">
        <v>4</v>
      </c>
      <c r="AJ40" s="454"/>
      <c r="AL40" s="129" t="str">
        <f>IFERROR(IF(AND(ISNUMBER(S41),ISNUMBER(S40),S41&gt;S40),"○","☓"),"")</f>
        <v>○</v>
      </c>
      <c r="AM40" s="130" t="s">
        <v>157</v>
      </c>
      <c r="AN40" s="131"/>
      <c r="AO40" s="131"/>
      <c r="AP40" s="131"/>
      <c r="AQ40" s="131"/>
      <c r="AR40" s="131"/>
      <c r="AS40" s="131"/>
      <c r="AT40" s="131"/>
      <c r="AU40" s="131"/>
      <c r="AV40" s="131"/>
      <c r="AW40" s="132"/>
    </row>
    <row r="41" spans="1:49" s="87" customFormat="1" ht="15" customHeight="1" thickBot="1">
      <c r="A41" s="133" t="s">
        <v>18</v>
      </c>
      <c r="B41" s="134" t="s">
        <v>224</v>
      </c>
      <c r="C41" s="135"/>
      <c r="D41" s="135"/>
      <c r="E41" s="135"/>
      <c r="F41" s="135"/>
      <c r="G41" s="135"/>
      <c r="H41" s="135"/>
      <c r="I41" s="135"/>
      <c r="J41" s="135"/>
      <c r="K41" s="136"/>
      <c r="L41" s="136"/>
      <c r="M41" s="136"/>
      <c r="N41" s="136"/>
      <c r="O41" s="136"/>
      <c r="P41" s="136"/>
      <c r="Q41" s="136"/>
      <c r="R41" s="355" t="s">
        <v>258</v>
      </c>
      <c r="S41" s="455">
        <f>S42-S46</f>
        <v>54798780</v>
      </c>
      <c r="T41" s="456"/>
      <c r="U41" s="456"/>
      <c r="V41" s="456"/>
      <c r="W41" s="456"/>
      <c r="X41" s="456"/>
      <c r="Y41" s="456"/>
      <c r="Z41" s="451" t="s">
        <v>4</v>
      </c>
      <c r="AA41" s="452"/>
      <c r="AB41" s="455">
        <f>AB42-AB46</f>
        <v>19173720</v>
      </c>
      <c r="AC41" s="456"/>
      <c r="AD41" s="456"/>
      <c r="AE41" s="456"/>
      <c r="AF41" s="456"/>
      <c r="AG41" s="456"/>
      <c r="AH41" s="456"/>
      <c r="AI41" s="451" t="s">
        <v>4</v>
      </c>
      <c r="AJ41" s="452"/>
      <c r="AK41" s="39" t="s">
        <v>133</v>
      </c>
      <c r="AL41" s="129" t="str">
        <f>IFERROR(IF(AND(ISNUMBER(AB41),ISNUMBER(AB40),AB41&gt;AB40),"○","☓"),"")</f>
        <v>○</v>
      </c>
      <c r="AM41" s="130" t="s">
        <v>134</v>
      </c>
      <c r="AN41" s="131"/>
      <c r="AO41" s="131"/>
      <c r="AP41" s="131"/>
      <c r="AQ41" s="131"/>
      <c r="AR41" s="131"/>
      <c r="AS41" s="131"/>
      <c r="AT41" s="131"/>
      <c r="AU41" s="131"/>
      <c r="AV41" s="131"/>
      <c r="AW41" s="132"/>
    </row>
    <row r="42" spans="1:49" s="87" customFormat="1" ht="15" customHeight="1">
      <c r="A42" s="137"/>
      <c r="B42" s="138" t="s">
        <v>30</v>
      </c>
      <c r="C42" s="139"/>
      <c r="D42" s="139"/>
      <c r="E42" s="139"/>
      <c r="F42" s="139"/>
      <c r="G42" s="139"/>
      <c r="H42" s="139"/>
      <c r="I42" s="139"/>
      <c r="J42" s="139"/>
      <c r="K42" s="140"/>
      <c r="L42" s="140"/>
      <c r="M42" s="140"/>
      <c r="N42" s="140"/>
      <c r="O42" s="140"/>
      <c r="P42" s="140"/>
      <c r="Q42" s="140"/>
      <c r="R42" s="140"/>
      <c r="S42" s="433">
        <f>S43-S45</f>
        <v>342798780</v>
      </c>
      <c r="T42" s="434"/>
      <c r="U42" s="434"/>
      <c r="V42" s="434"/>
      <c r="W42" s="434"/>
      <c r="X42" s="434"/>
      <c r="Y42" s="434"/>
      <c r="Z42" s="435" t="s">
        <v>4</v>
      </c>
      <c r="AA42" s="436"/>
      <c r="AB42" s="433">
        <f>AB43-AB44</f>
        <v>385373720</v>
      </c>
      <c r="AC42" s="434"/>
      <c r="AD42" s="434"/>
      <c r="AE42" s="434"/>
      <c r="AF42" s="434"/>
      <c r="AG42" s="434"/>
      <c r="AH42" s="434"/>
      <c r="AI42" s="435" t="s">
        <v>4</v>
      </c>
      <c r="AJ42" s="436"/>
      <c r="AT42" s="92"/>
    </row>
    <row r="43" spans="1:49" s="87" customFormat="1" ht="15" customHeight="1">
      <c r="A43" s="137"/>
      <c r="B43" s="141"/>
      <c r="C43" s="142" t="s">
        <v>256</v>
      </c>
      <c r="D43" s="139"/>
      <c r="E43" s="139"/>
      <c r="F43" s="139"/>
      <c r="G43" s="139"/>
      <c r="H43" s="139"/>
      <c r="I43" s="139"/>
      <c r="J43" s="139"/>
      <c r="K43" s="140"/>
      <c r="L43" s="140"/>
      <c r="M43" s="140"/>
      <c r="N43" s="140"/>
      <c r="O43" s="140"/>
      <c r="P43" s="140"/>
      <c r="Q43" s="140"/>
      <c r="R43" s="140"/>
      <c r="S43" s="433">
        <f>'別紙様式3-2'!$U$7</f>
        <v>359160510</v>
      </c>
      <c r="T43" s="434"/>
      <c r="U43" s="434"/>
      <c r="V43" s="434"/>
      <c r="W43" s="434"/>
      <c r="X43" s="434"/>
      <c r="Y43" s="434"/>
      <c r="Z43" s="435" t="s">
        <v>4</v>
      </c>
      <c r="AA43" s="436"/>
      <c r="AB43" s="433">
        <f>'別紙様式3-2'!$U$8</f>
        <v>440010920</v>
      </c>
      <c r="AC43" s="434"/>
      <c r="AD43" s="434"/>
      <c r="AE43" s="434"/>
      <c r="AF43" s="434"/>
      <c r="AG43" s="434"/>
      <c r="AH43" s="434"/>
      <c r="AI43" s="435" t="s">
        <v>4</v>
      </c>
      <c r="AJ43" s="436"/>
      <c r="AT43" s="92"/>
    </row>
    <row r="44" spans="1:49" s="87" customFormat="1" ht="15" customHeight="1">
      <c r="A44" s="137"/>
      <c r="B44" s="143"/>
      <c r="C44" s="142" t="s">
        <v>255</v>
      </c>
      <c r="D44" s="139"/>
      <c r="E44" s="139"/>
      <c r="F44" s="139"/>
      <c r="G44" s="139"/>
      <c r="H44" s="139"/>
      <c r="I44" s="139"/>
      <c r="J44" s="139"/>
      <c r="K44" s="140"/>
      <c r="L44" s="140"/>
      <c r="M44" s="140"/>
      <c r="N44" s="140"/>
      <c r="O44" s="140"/>
      <c r="P44" s="140"/>
      <c r="Q44" s="140"/>
      <c r="R44" s="140"/>
      <c r="S44" s="464"/>
      <c r="T44" s="465"/>
      <c r="U44" s="465"/>
      <c r="V44" s="465"/>
      <c r="W44" s="465"/>
      <c r="X44" s="465"/>
      <c r="Y44" s="465"/>
      <c r="Z44" s="465"/>
      <c r="AA44" s="466"/>
      <c r="AB44" s="433">
        <f>'別紙様式3-2'!$Q$7</f>
        <v>54637200</v>
      </c>
      <c r="AC44" s="434"/>
      <c r="AD44" s="434"/>
      <c r="AE44" s="434"/>
      <c r="AF44" s="434"/>
      <c r="AG44" s="434"/>
      <c r="AH44" s="434"/>
      <c r="AI44" s="435" t="s">
        <v>4</v>
      </c>
      <c r="AJ44" s="436"/>
      <c r="AT44" s="92"/>
    </row>
    <row r="45" spans="1:49" s="87" customFormat="1" ht="15" customHeight="1" thickBot="1">
      <c r="A45" s="137"/>
      <c r="B45" s="143"/>
      <c r="C45" s="430" t="s">
        <v>257</v>
      </c>
      <c r="D45" s="431"/>
      <c r="E45" s="431"/>
      <c r="F45" s="431"/>
      <c r="G45" s="431"/>
      <c r="H45" s="431"/>
      <c r="I45" s="431"/>
      <c r="J45" s="431"/>
      <c r="K45" s="431"/>
      <c r="L45" s="431"/>
      <c r="M45" s="431"/>
      <c r="N45" s="431"/>
      <c r="O45" s="431"/>
      <c r="P45" s="431"/>
      <c r="Q45" s="431"/>
      <c r="R45" s="432"/>
      <c r="S45" s="449">
        <f>'別紙様式3-2'!Q8-'別紙様式3-2'!$T$8</f>
        <v>16361730</v>
      </c>
      <c r="T45" s="450"/>
      <c r="U45" s="450"/>
      <c r="V45" s="450"/>
      <c r="W45" s="450"/>
      <c r="X45" s="450"/>
      <c r="Y45" s="450"/>
      <c r="Z45" s="435" t="s">
        <v>4</v>
      </c>
      <c r="AA45" s="436"/>
      <c r="AB45" s="467"/>
      <c r="AC45" s="468"/>
      <c r="AD45" s="468"/>
      <c r="AE45" s="468"/>
      <c r="AF45" s="468"/>
      <c r="AG45" s="468"/>
      <c r="AH45" s="468"/>
      <c r="AI45" s="465"/>
      <c r="AJ45" s="466"/>
      <c r="AT45" s="92"/>
    </row>
    <row r="46" spans="1:49" s="87" customFormat="1" ht="15" customHeight="1" thickBot="1">
      <c r="A46" s="137"/>
      <c r="B46" s="138" t="s">
        <v>149</v>
      </c>
      <c r="C46" s="144"/>
      <c r="D46" s="144"/>
      <c r="E46" s="144"/>
      <c r="F46" s="144"/>
      <c r="G46" s="144"/>
      <c r="H46" s="144"/>
      <c r="I46" s="144"/>
      <c r="J46" s="144"/>
      <c r="K46" s="145"/>
      <c r="L46" s="145"/>
      <c r="M46" s="145"/>
      <c r="N46" s="145"/>
      <c r="O46" s="145"/>
      <c r="P46" s="145"/>
      <c r="Q46" s="145"/>
      <c r="R46" s="145"/>
      <c r="S46" s="524">
        <v>288000000</v>
      </c>
      <c r="T46" s="458"/>
      <c r="U46" s="458"/>
      <c r="V46" s="458"/>
      <c r="W46" s="458"/>
      <c r="X46" s="458"/>
      <c r="Y46" s="459"/>
      <c r="Z46" s="460" t="s">
        <v>4</v>
      </c>
      <c r="AA46" s="460"/>
      <c r="AB46" s="525">
        <v>366200000</v>
      </c>
      <c r="AC46" s="526"/>
      <c r="AD46" s="526"/>
      <c r="AE46" s="526"/>
      <c r="AF46" s="526"/>
      <c r="AG46" s="526"/>
      <c r="AH46" s="527"/>
      <c r="AI46" s="460" t="s">
        <v>4</v>
      </c>
      <c r="AJ46" s="523"/>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150</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151</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19</v>
      </c>
      <c r="B51" s="151" t="s">
        <v>232</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89" t="s">
        <v>161</v>
      </c>
      <c r="L53" s="490"/>
      <c r="M53" s="491"/>
      <c r="N53" s="489" t="s">
        <v>147</v>
      </c>
      <c r="O53" s="490"/>
      <c r="P53" s="490"/>
      <c r="Q53" s="490"/>
      <c r="R53" s="491"/>
      <c r="S53" s="492" t="s">
        <v>148</v>
      </c>
      <c r="T53" s="493"/>
      <c r="U53" s="493"/>
      <c r="V53" s="493"/>
      <c r="W53" s="494"/>
      <c r="X53" s="492" t="s">
        <v>96</v>
      </c>
      <c r="Y53" s="493"/>
      <c r="Z53" s="493"/>
      <c r="AA53" s="493"/>
      <c r="AB53" s="493"/>
      <c r="AC53" s="493" t="s">
        <v>89</v>
      </c>
      <c r="AD53" s="493"/>
      <c r="AE53" s="494"/>
      <c r="AF53" s="492" t="s">
        <v>88</v>
      </c>
      <c r="AG53" s="493"/>
      <c r="AH53" s="493"/>
      <c r="AI53" s="493"/>
      <c r="AJ53" s="494"/>
      <c r="AL53" s="153"/>
      <c r="AT53" s="92"/>
    </row>
    <row r="54" spans="1:60" s="87" customFormat="1" ht="15.75" customHeight="1" thickBot="1">
      <c r="A54" s="154" t="s">
        <v>233</v>
      </c>
      <c r="B54" s="135"/>
      <c r="C54" s="135"/>
      <c r="D54" s="135"/>
      <c r="E54" s="135"/>
      <c r="F54" s="135"/>
      <c r="G54" s="135"/>
      <c r="H54" s="135"/>
      <c r="I54" s="135"/>
      <c r="J54" s="135"/>
      <c r="K54" s="504"/>
      <c r="L54" s="505" t="b">
        <v>1</v>
      </c>
      <c r="M54" s="506"/>
      <c r="N54" s="513">
        <v>230978</v>
      </c>
      <c r="O54" s="514"/>
      <c r="P54" s="514"/>
      <c r="Q54" s="515"/>
      <c r="R54" s="155" t="s">
        <v>135</v>
      </c>
      <c r="S54" s="516">
        <f>IF(L54,('別紙様式3-2'!V8-'別紙様式3-2'!R7)/'別紙様式3-2'!Y8,"（対象外）")</f>
        <v>257127.12643678163</v>
      </c>
      <c r="T54" s="517"/>
      <c r="U54" s="517"/>
      <c r="V54" s="517"/>
      <c r="W54" s="156" t="str">
        <f>IF($L54,"円","")</f>
        <v>円</v>
      </c>
      <c r="X54" s="531">
        <f>IF(L54,S54-N54,"（対象外）")</f>
        <v>26149.126436781633</v>
      </c>
      <c r="Y54" s="532"/>
      <c r="Z54" s="532"/>
      <c r="AA54" s="532"/>
      <c r="AB54" s="157" t="str">
        <f t="shared" ref="AB54:AB56" si="0">IF($L54,"円","")</f>
        <v>円</v>
      </c>
      <c r="AC54" s="533">
        <f>IF(AND(L54,L55),X54/X55,IF(AND(L54,L56),X54/X56,"-"))</f>
        <v>2.0417368415863195</v>
      </c>
      <c r="AD54" s="533"/>
      <c r="AE54" s="534"/>
      <c r="AF54" s="158"/>
      <c r="AG54" s="94"/>
      <c r="AH54" s="159"/>
      <c r="AI54" s="160"/>
      <c r="AJ54" s="161"/>
      <c r="AL54" s="129" t="str">
        <f>IFERROR(IF(AND(L54,L55),IF(AC54&gt;=2,"○","☓"),IF(AND(L54,L56),IF(AC54&gt;=4,"○","☓"),"")),"")</f>
        <v>○</v>
      </c>
      <c r="AM54" s="130" t="s">
        <v>136</v>
      </c>
      <c r="AN54" s="131"/>
      <c r="AO54" s="131"/>
      <c r="AP54" s="131"/>
      <c r="AQ54" s="131"/>
      <c r="AR54" s="131"/>
      <c r="AS54" s="131"/>
      <c r="AT54" s="131"/>
      <c r="AU54" s="131"/>
      <c r="AV54" s="131"/>
      <c r="AW54" s="132"/>
    </row>
    <row r="55" spans="1:60" s="87" customFormat="1" ht="15.75" customHeight="1" thickBot="1">
      <c r="A55" s="162" t="s">
        <v>234</v>
      </c>
      <c r="B55" s="139"/>
      <c r="C55" s="139"/>
      <c r="D55" s="139"/>
      <c r="E55" s="139"/>
      <c r="F55" s="139"/>
      <c r="G55" s="139"/>
      <c r="H55" s="139"/>
      <c r="I55" s="139"/>
      <c r="J55" s="139"/>
      <c r="K55" s="507"/>
      <c r="L55" s="508" t="b">
        <v>1</v>
      </c>
      <c r="M55" s="509"/>
      <c r="N55" s="518">
        <v>206903</v>
      </c>
      <c r="O55" s="519"/>
      <c r="P55" s="519"/>
      <c r="Q55" s="520"/>
      <c r="R55" s="163" t="s">
        <v>135</v>
      </c>
      <c r="S55" s="535">
        <f>IF(L55,('別紙様式3-2'!W8-'別紙様式3-2'!S7)/'別紙様式3-2'!Z8,"（対象外）")</f>
        <v>219710.29519307942</v>
      </c>
      <c r="T55" s="536"/>
      <c r="U55" s="536"/>
      <c r="V55" s="536"/>
      <c r="W55" s="164" t="str">
        <f>IF($L55,"円","")</f>
        <v>円</v>
      </c>
      <c r="X55" s="502">
        <f>IF(L55,S55-N55,"（対象外）")</f>
        <v>12807.295193079422</v>
      </c>
      <c r="Y55" s="503"/>
      <c r="Z55" s="503"/>
      <c r="AA55" s="503"/>
      <c r="AB55" s="165" t="str">
        <f t="shared" si="0"/>
        <v>円</v>
      </c>
      <c r="AC55" s="540">
        <f>IF(AND(L55,OR(L54,L56)),1,"-")</f>
        <v>1</v>
      </c>
      <c r="AD55" s="540"/>
      <c r="AE55" s="541"/>
      <c r="AF55" s="158"/>
      <c r="AG55" s="94"/>
      <c r="AH55" s="166"/>
      <c r="AI55" s="160"/>
      <c r="AJ55" s="161"/>
      <c r="AL55" s="129" t="str">
        <f>IFERROR(IF(AND(L55,L56),IF(AC56&lt;=0.5,"○","☓"),""),"")</f>
        <v>○</v>
      </c>
      <c r="AM55" s="130" t="s">
        <v>137</v>
      </c>
      <c r="AN55" s="131"/>
      <c r="AO55" s="131"/>
      <c r="AP55" s="131"/>
      <c r="AQ55" s="131"/>
      <c r="AR55" s="131"/>
      <c r="AS55" s="131"/>
      <c r="AT55" s="131"/>
      <c r="AU55" s="131"/>
      <c r="AV55" s="131"/>
      <c r="AW55" s="132"/>
    </row>
    <row r="56" spans="1:60" s="87" customFormat="1" ht="15.75" customHeight="1" thickBot="1">
      <c r="A56" s="167" t="s">
        <v>87</v>
      </c>
      <c r="B56" s="168"/>
      <c r="C56" s="168"/>
      <c r="D56" s="168"/>
      <c r="E56" s="168"/>
      <c r="F56" s="168"/>
      <c r="G56" s="168"/>
      <c r="H56" s="168"/>
      <c r="I56" s="168"/>
      <c r="J56" s="168"/>
      <c r="K56" s="510"/>
      <c r="L56" s="511" t="b">
        <v>1</v>
      </c>
      <c r="M56" s="512"/>
      <c r="N56" s="495">
        <v>190114</v>
      </c>
      <c r="O56" s="496"/>
      <c r="P56" s="496"/>
      <c r="Q56" s="497"/>
      <c r="R56" s="169" t="s">
        <v>135</v>
      </c>
      <c r="S56" s="498">
        <f>IF(L56,'別紙様式3-2'!X8/'別紙様式3-2'!AA8,"（対象外）")</f>
        <v>196143.64386220282</v>
      </c>
      <c r="T56" s="499"/>
      <c r="U56" s="499"/>
      <c r="V56" s="499"/>
      <c r="W56" s="169" t="str">
        <f>IF($L56,"円","")</f>
        <v>円</v>
      </c>
      <c r="X56" s="500">
        <f>IF(L56,S56-N56,"（対象外）")</f>
        <v>6029.6438622028218</v>
      </c>
      <c r="Y56" s="501"/>
      <c r="Z56" s="501"/>
      <c r="AA56" s="501"/>
      <c r="AB56" s="170" t="str">
        <f t="shared" si="0"/>
        <v>円</v>
      </c>
      <c r="AC56" s="542">
        <f>IF(AND(L55,L56),X56/X55,IF(AND(L54,L56),1,"-"))</f>
        <v>0.47079760178097663</v>
      </c>
      <c r="AD56" s="542"/>
      <c r="AE56" s="543"/>
      <c r="AF56" s="537">
        <v>3000000</v>
      </c>
      <c r="AG56" s="538"/>
      <c r="AH56" s="538"/>
      <c r="AI56" s="539"/>
      <c r="AJ56" s="171" t="s">
        <v>4</v>
      </c>
      <c r="AL56" s="129" t="str">
        <f>IFERROR(IF(AF56&lt;=4400000,"○","☓"),"")</f>
        <v>○</v>
      </c>
      <c r="AM56" s="130" t="s">
        <v>138</v>
      </c>
      <c r="AN56" s="131"/>
      <c r="AO56" s="131"/>
      <c r="AP56" s="131"/>
      <c r="AQ56" s="131"/>
      <c r="AR56" s="131"/>
      <c r="AS56" s="131"/>
      <c r="AT56" s="131"/>
      <c r="AU56" s="131"/>
      <c r="AV56" s="131"/>
      <c r="AW56" s="132"/>
    </row>
    <row r="57" spans="1:60" s="87" customFormat="1" ht="15" customHeight="1" thickBot="1">
      <c r="A57" s="93"/>
      <c r="B57" s="152" t="s">
        <v>163</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139</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20</v>
      </c>
      <c r="B59" s="362" t="s">
        <v>235</v>
      </c>
      <c r="C59" s="93"/>
      <c r="D59" s="93"/>
      <c r="E59" s="93"/>
      <c r="F59" s="93"/>
      <c r="G59" s="93"/>
      <c r="H59" s="93"/>
      <c r="I59" s="93"/>
      <c r="J59" s="93"/>
      <c r="K59" s="94"/>
      <c r="L59" s="94"/>
      <c r="M59" s="94"/>
      <c r="N59" s="94"/>
      <c r="O59" s="94"/>
      <c r="P59" s="94"/>
      <c r="Q59" s="94"/>
      <c r="R59" s="94"/>
      <c r="S59" s="159"/>
      <c r="T59" s="159"/>
      <c r="U59" s="159"/>
      <c r="V59" s="159"/>
      <c r="X59" s="528" t="s">
        <v>143</v>
      </c>
      <c r="Y59" s="529"/>
      <c r="Z59" s="529"/>
      <c r="AA59" s="529"/>
      <c r="AB59" s="529"/>
      <c r="AC59" s="529"/>
      <c r="AD59" s="529"/>
      <c r="AE59" s="530"/>
      <c r="AF59" s="521">
        <f>'別紙様式3-2'!$AB$8</f>
        <v>4</v>
      </c>
      <c r="AG59" s="522"/>
      <c r="AH59" s="522"/>
      <c r="AI59" s="437" t="s">
        <v>5</v>
      </c>
      <c r="AJ59" s="454"/>
      <c r="AK59" s="159"/>
      <c r="AL59" s="129" t="str">
        <f>IFERROR(IF(AND('別紙様式3-2'!$AC$8&gt;=1),IF(OR(C62:C65),"○","☓"),"○"),"")</f>
        <v>☓</v>
      </c>
      <c r="AM59" s="130" t="s">
        <v>140</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159</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94</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158</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2</v>
      </c>
      <c r="AT63" s="92"/>
    </row>
    <row r="64" spans="1:60" s="87" customFormat="1" ht="27" customHeight="1">
      <c r="A64" s="93"/>
      <c r="B64" s="177"/>
      <c r="C64" s="178" t="b">
        <v>0</v>
      </c>
      <c r="D64" s="545" t="s">
        <v>160</v>
      </c>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6"/>
      <c r="AJ64" s="179"/>
      <c r="AL64" s="180"/>
      <c r="AM64" s="180"/>
      <c r="AT64" s="92"/>
    </row>
    <row r="65" spans="1:46" s="87" customFormat="1" ht="15" customHeight="1">
      <c r="A65" s="93"/>
      <c r="B65" s="177"/>
      <c r="C65" s="178" t="b">
        <v>0</v>
      </c>
      <c r="D65" s="152" t="s">
        <v>21</v>
      </c>
      <c r="E65" s="150"/>
      <c r="F65" s="150" t="s">
        <v>22</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339" t="s">
        <v>23</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25</v>
      </c>
      <c r="B68" s="555" t="s">
        <v>35</v>
      </c>
      <c r="C68" s="555"/>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T68" s="92"/>
    </row>
    <row r="69" spans="1:46" ht="22.5" customHeight="1">
      <c r="A69" s="186" t="s">
        <v>24</v>
      </c>
      <c r="B69" s="544" t="s">
        <v>248</v>
      </c>
      <c r="C69" s="544"/>
      <c r="D69" s="544"/>
      <c r="E69" s="544"/>
      <c r="F69" s="544"/>
      <c r="G69" s="544"/>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155</v>
      </c>
      <c r="B72" s="554" t="s">
        <v>156</v>
      </c>
      <c r="C72" s="554"/>
      <c r="D72" s="554"/>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4"/>
      <c r="AC72" s="554"/>
      <c r="AD72" s="554"/>
      <c r="AE72" s="554"/>
      <c r="AF72" s="554"/>
      <c r="AG72" s="554"/>
      <c r="AH72" s="554"/>
      <c r="AI72" s="554"/>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13</v>
      </c>
      <c r="D74" s="198"/>
      <c r="E74" s="551"/>
      <c r="F74" s="552"/>
      <c r="G74" s="198" t="s">
        <v>2</v>
      </c>
      <c r="H74" s="551"/>
      <c r="I74" s="552"/>
      <c r="J74" s="198" t="s">
        <v>3</v>
      </c>
      <c r="K74" s="551"/>
      <c r="L74" s="552"/>
      <c r="M74" s="198" t="s">
        <v>6</v>
      </c>
      <c r="N74" s="199"/>
      <c r="O74" s="199"/>
      <c r="P74" s="199"/>
      <c r="Q74" s="200"/>
      <c r="R74" s="548" t="s">
        <v>14</v>
      </c>
      <c r="S74" s="548"/>
      <c r="T74" s="548"/>
      <c r="U74" s="548"/>
      <c r="V74" s="548"/>
      <c r="W74" s="553" t="s">
        <v>26</v>
      </c>
      <c r="X74" s="553"/>
      <c r="Y74" s="553"/>
      <c r="Z74" s="553"/>
      <c r="AA74" s="553"/>
      <c r="AB74" s="553"/>
      <c r="AC74" s="553"/>
      <c r="AD74" s="553"/>
      <c r="AE74" s="553"/>
      <c r="AF74" s="553"/>
      <c r="AG74" s="553"/>
      <c r="AH74" s="553"/>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548" t="s">
        <v>15</v>
      </c>
      <c r="S75" s="548"/>
      <c r="T75" s="548"/>
      <c r="U75" s="548"/>
      <c r="V75" s="548"/>
      <c r="W75" s="549"/>
      <c r="X75" s="550"/>
      <c r="Y75" s="550"/>
      <c r="Z75" s="550"/>
      <c r="AA75" s="550"/>
      <c r="AB75" s="550"/>
      <c r="AC75" s="550"/>
      <c r="AD75" s="550"/>
      <c r="AE75" s="550"/>
      <c r="AF75" s="550"/>
      <c r="AG75" s="550"/>
      <c r="AH75" s="550"/>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16</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A4:AJ4"/>
    <mergeCell ref="AB26:AJ26"/>
    <mergeCell ref="D27:E27"/>
    <mergeCell ref="AB27:AH27"/>
    <mergeCell ref="AI27:AJ27"/>
    <mergeCell ref="A26:AA26"/>
    <mergeCell ref="A10:F12"/>
    <mergeCell ref="A9:F9"/>
    <mergeCell ref="A14:F14"/>
    <mergeCell ref="A13:F13"/>
    <mergeCell ref="A8:F8"/>
    <mergeCell ref="Y15:AB15"/>
    <mergeCell ref="B69:AJ69"/>
    <mergeCell ref="D64:AI64"/>
    <mergeCell ref="G65:AH65"/>
    <mergeCell ref="R75:V75"/>
    <mergeCell ref="W75:AH75"/>
    <mergeCell ref="E74:F74"/>
    <mergeCell ref="H74:I74"/>
    <mergeCell ref="K74:L74"/>
    <mergeCell ref="R74:V74"/>
    <mergeCell ref="W74:AH74"/>
    <mergeCell ref="B72:AI72"/>
    <mergeCell ref="B68:AJ68"/>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Normal="120" zoomScaleSheetLayoutView="100" workbookViewId="0">
      <selection activeCell="P14" sqref="P14:P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31</v>
      </c>
      <c r="B1" s="213"/>
      <c r="C1" s="214"/>
      <c r="D1" s="214"/>
      <c r="E1" s="214"/>
      <c r="F1" s="214"/>
      <c r="G1" s="214"/>
      <c r="H1" s="214"/>
      <c r="I1" s="214" t="s">
        <v>236</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86" t="s">
        <v>41</v>
      </c>
      <c r="B3" s="586"/>
      <c r="C3" s="587"/>
      <c r="D3" s="599" t="str">
        <f>基本情報入力シート!$M$16</f>
        <v>○○ケアサービス</v>
      </c>
      <c r="E3" s="600"/>
      <c r="F3" s="600"/>
      <c r="G3" s="600"/>
      <c r="H3" s="600"/>
      <c r="I3" s="600"/>
      <c r="J3" s="600"/>
      <c r="K3" s="600"/>
      <c r="L3" s="600"/>
      <c r="M3" s="600"/>
      <c r="N3" s="600"/>
      <c r="O3" s="600"/>
      <c r="P3" s="601"/>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88" t="s">
        <v>152</v>
      </c>
      <c r="R5" s="591" t="s">
        <v>93</v>
      </c>
      <c r="S5" s="591"/>
      <c r="T5" s="592"/>
      <c r="U5" s="568" t="s">
        <v>153</v>
      </c>
      <c r="V5" s="592" t="s">
        <v>93</v>
      </c>
      <c r="W5" s="597"/>
      <c r="X5" s="597"/>
      <c r="Y5" s="598" t="s">
        <v>91</v>
      </c>
      <c r="Z5" s="591"/>
      <c r="AA5" s="592"/>
      <c r="AB5" s="595" t="s">
        <v>240</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89"/>
      <c r="R6" s="226" t="s">
        <v>239</v>
      </c>
      <c r="S6" s="226" t="s">
        <v>241</v>
      </c>
      <c r="T6" s="227" t="s">
        <v>90</v>
      </c>
      <c r="U6" s="590"/>
      <c r="V6" s="227" t="s">
        <v>242</v>
      </c>
      <c r="W6" s="227" t="s">
        <v>241</v>
      </c>
      <c r="X6" s="227" t="s">
        <v>90</v>
      </c>
      <c r="Y6" s="227" t="s">
        <v>242</v>
      </c>
      <c r="Z6" s="227" t="s">
        <v>241</v>
      </c>
      <c r="AA6" s="227" t="s">
        <v>90</v>
      </c>
      <c r="AB6" s="596"/>
      <c r="AC6" s="228" t="s">
        <v>144</v>
      </c>
      <c r="AD6" s="229"/>
      <c r="AE6" s="229"/>
      <c r="AF6" s="214"/>
      <c r="AG6" s="214"/>
    </row>
    <row r="7" spans="1:34" ht="18" customHeight="1" thickBot="1">
      <c r="B7" s="230" t="s">
        <v>237</v>
      </c>
      <c r="C7" s="231"/>
      <c r="D7" s="231"/>
      <c r="E7" s="231"/>
      <c r="F7" s="231"/>
      <c r="G7" s="231"/>
      <c r="H7" s="231"/>
      <c r="I7" s="231"/>
      <c r="J7" s="231"/>
      <c r="K7" s="231"/>
      <c r="L7" s="231"/>
      <c r="M7" s="231"/>
      <c r="N7" s="231"/>
      <c r="O7" s="231"/>
      <c r="P7" s="231"/>
      <c r="Q7" s="232">
        <f>SUM(S20:S119)</f>
        <v>54637200</v>
      </c>
      <c r="R7" s="233">
        <f>SUM(T20:T119)</f>
        <v>9026914</v>
      </c>
      <c r="S7" s="234">
        <f>SUM(U20:U119)</f>
        <v>45610286</v>
      </c>
      <c r="T7" s="235"/>
      <c r="U7" s="236">
        <f>SUM(V20:V119)</f>
        <v>359160510</v>
      </c>
      <c r="V7" s="237"/>
      <c r="W7" s="238"/>
      <c r="X7" s="238"/>
      <c r="Y7" s="238"/>
      <c r="Z7" s="238"/>
      <c r="AA7" s="238"/>
      <c r="AB7" s="239"/>
      <c r="AC7" s="238"/>
      <c r="AD7" s="240"/>
      <c r="AE7" s="240"/>
      <c r="AF7" s="214"/>
      <c r="AG7" s="214"/>
    </row>
    <row r="8" spans="1:34" ht="18" customHeight="1" thickBot="1">
      <c r="B8" s="241" t="s">
        <v>238</v>
      </c>
      <c r="C8" s="242"/>
      <c r="D8" s="242"/>
      <c r="E8" s="242"/>
      <c r="F8" s="242"/>
      <c r="G8" s="242"/>
      <c r="H8" s="242"/>
      <c r="I8" s="242"/>
      <c r="J8" s="242"/>
      <c r="K8" s="242"/>
      <c r="L8" s="242"/>
      <c r="M8" s="242"/>
      <c r="N8" s="242"/>
      <c r="O8" s="242"/>
      <c r="P8" s="242"/>
      <c r="Q8" s="243">
        <f>SUM(X20:X119)</f>
        <v>19158216</v>
      </c>
      <c r="R8" s="244">
        <f>SUM(Y20:Y119)</f>
        <v>10935631</v>
      </c>
      <c r="S8" s="244">
        <f>SUM(Z20:Z119)</f>
        <v>5426099</v>
      </c>
      <c r="T8" s="244">
        <f>SUM(AA20:AA119)</f>
        <v>2796486</v>
      </c>
      <c r="U8" s="245">
        <f>SUM(V8:X8)</f>
        <v>440010920</v>
      </c>
      <c r="V8" s="244">
        <f t="shared" ref="V8:AB8" si="0">SUM(AB20:AB119)</f>
        <v>67189070</v>
      </c>
      <c r="W8" s="244">
        <f t="shared" si="0"/>
        <v>291971440</v>
      </c>
      <c r="X8" s="244">
        <f t="shared" si="0"/>
        <v>80850410</v>
      </c>
      <c r="Y8" s="246">
        <f t="shared" si="0"/>
        <v>226.2</v>
      </c>
      <c r="Z8" s="246">
        <f t="shared" si="0"/>
        <v>1121.3000000000002</v>
      </c>
      <c r="AA8" s="247">
        <f t="shared" si="0"/>
        <v>412.2</v>
      </c>
      <c r="AB8" s="248">
        <f t="shared" si="0"/>
        <v>4</v>
      </c>
      <c r="AC8" s="249">
        <f>COUNTIFS(AH20:AH119,"",AF20:AF119,"&gt;０")+COUNTIFS(AH20:AH119,"",AE20:AE119,"&gt;０")-COUNTIFS(AE20:AE119,"&gt;0",AF20:AF119,"&gt;０",AH20:AH119,"")</f>
        <v>2</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109</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108</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249</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82"/>
      <c r="B14" s="571" t="s">
        <v>264</v>
      </c>
      <c r="C14" s="575"/>
      <c r="D14" s="575"/>
      <c r="E14" s="575"/>
      <c r="F14" s="575"/>
      <c r="G14" s="575"/>
      <c r="H14" s="575"/>
      <c r="I14" s="575"/>
      <c r="J14" s="575"/>
      <c r="K14" s="576"/>
      <c r="L14" s="257"/>
      <c r="M14" s="571" t="s">
        <v>84</v>
      </c>
      <c r="N14" s="258"/>
      <c r="O14" s="259"/>
      <c r="P14" s="576" t="s">
        <v>85</v>
      </c>
      <c r="Q14" s="593" t="s">
        <v>9</v>
      </c>
      <c r="R14" s="260" t="s">
        <v>246</v>
      </c>
      <c r="S14" s="261"/>
      <c r="T14" s="261"/>
      <c r="U14" s="261"/>
      <c r="V14" s="262"/>
      <c r="W14" s="241" t="s">
        <v>247</v>
      </c>
      <c r="X14" s="263"/>
      <c r="Y14" s="263"/>
      <c r="Z14" s="263"/>
      <c r="AA14" s="263"/>
      <c r="AB14" s="263"/>
      <c r="AC14" s="263"/>
      <c r="AD14" s="263"/>
      <c r="AE14" s="263"/>
      <c r="AF14" s="263"/>
      <c r="AG14" s="263"/>
      <c r="AH14" s="264"/>
    </row>
    <row r="15" spans="1:34" ht="13.5" customHeight="1">
      <c r="A15" s="583"/>
      <c r="B15" s="577"/>
      <c r="C15" s="578"/>
      <c r="D15" s="578"/>
      <c r="E15" s="578"/>
      <c r="F15" s="578"/>
      <c r="G15" s="578"/>
      <c r="H15" s="578"/>
      <c r="I15" s="578"/>
      <c r="J15" s="578"/>
      <c r="K15" s="579"/>
      <c r="L15" s="265"/>
      <c r="M15" s="572"/>
      <c r="N15" s="266" t="s">
        <v>97</v>
      </c>
      <c r="O15" s="267"/>
      <c r="P15" s="579"/>
      <c r="Q15" s="594"/>
      <c r="R15" s="573" t="s">
        <v>243</v>
      </c>
      <c r="S15" s="571" t="s">
        <v>152</v>
      </c>
      <c r="T15" s="268"/>
      <c r="U15" s="269"/>
      <c r="V15" s="573" t="s">
        <v>153</v>
      </c>
      <c r="W15" s="573" t="s">
        <v>244</v>
      </c>
      <c r="X15" s="571" t="s">
        <v>152</v>
      </c>
      <c r="Y15" s="270"/>
      <c r="Z15" s="270"/>
      <c r="AA15" s="271"/>
      <c r="AB15" s="580" t="s">
        <v>154</v>
      </c>
      <c r="AC15" s="604"/>
      <c r="AD15" s="602"/>
      <c r="AE15" s="580" t="s">
        <v>145</v>
      </c>
      <c r="AF15" s="604"/>
      <c r="AG15" s="602"/>
      <c r="AH15" s="582" t="s">
        <v>245</v>
      </c>
    </row>
    <row r="16" spans="1:34" ht="13.5" customHeight="1">
      <c r="A16" s="583"/>
      <c r="B16" s="577"/>
      <c r="C16" s="578"/>
      <c r="D16" s="578"/>
      <c r="E16" s="578"/>
      <c r="F16" s="578"/>
      <c r="G16" s="578"/>
      <c r="H16" s="578"/>
      <c r="I16" s="578"/>
      <c r="J16" s="578"/>
      <c r="K16" s="579"/>
      <c r="L16" s="265"/>
      <c r="M16" s="572"/>
      <c r="N16" s="272"/>
      <c r="O16" s="273"/>
      <c r="P16" s="579"/>
      <c r="Q16" s="594"/>
      <c r="R16" s="574"/>
      <c r="S16" s="574"/>
      <c r="T16" s="584" t="s">
        <v>110</v>
      </c>
      <c r="U16" s="585"/>
      <c r="V16" s="574"/>
      <c r="W16" s="574"/>
      <c r="X16" s="572"/>
      <c r="Y16" s="568" t="s">
        <v>92</v>
      </c>
      <c r="Z16" s="569"/>
      <c r="AA16" s="570"/>
      <c r="AB16" s="605"/>
      <c r="AC16" s="606"/>
      <c r="AD16" s="607"/>
      <c r="AE16" s="605"/>
      <c r="AF16" s="606"/>
      <c r="AG16" s="607"/>
      <c r="AH16" s="583"/>
    </row>
    <row r="17" spans="1:36" ht="18.75" customHeight="1">
      <c r="A17" s="583"/>
      <c r="B17" s="577"/>
      <c r="C17" s="578"/>
      <c r="D17" s="578"/>
      <c r="E17" s="578"/>
      <c r="F17" s="578"/>
      <c r="G17" s="578"/>
      <c r="H17" s="578"/>
      <c r="I17" s="578"/>
      <c r="J17" s="578"/>
      <c r="K17" s="579"/>
      <c r="L17" s="265"/>
      <c r="M17" s="572"/>
      <c r="N17" s="274" t="s">
        <v>106</v>
      </c>
      <c r="O17" s="275" t="s">
        <v>100</v>
      </c>
      <c r="P17" s="579"/>
      <c r="Q17" s="594"/>
      <c r="R17" s="574"/>
      <c r="S17" s="574"/>
      <c r="T17" s="580" t="s">
        <v>242</v>
      </c>
      <c r="U17" s="582" t="s">
        <v>241</v>
      </c>
      <c r="V17" s="574"/>
      <c r="W17" s="574"/>
      <c r="X17" s="574"/>
      <c r="Y17" s="580" t="s">
        <v>242</v>
      </c>
      <c r="Z17" s="582" t="s">
        <v>241</v>
      </c>
      <c r="AA17" s="602" t="s">
        <v>90</v>
      </c>
      <c r="AB17" s="580" t="s">
        <v>242</v>
      </c>
      <c r="AC17" s="582" t="s">
        <v>241</v>
      </c>
      <c r="AD17" s="602" t="s">
        <v>90</v>
      </c>
      <c r="AE17" s="580" t="s">
        <v>242</v>
      </c>
      <c r="AF17" s="582" t="s">
        <v>241</v>
      </c>
      <c r="AG17" s="602" t="s">
        <v>90</v>
      </c>
      <c r="AH17" s="583"/>
    </row>
    <row r="18" spans="1:36" ht="18.75" customHeight="1">
      <c r="A18" s="276"/>
      <c r="B18" s="577"/>
      <c r="C18" s="578"/>
      <c r="D18" s="578"/>
      <c r="E18" s="578"/>
      <c r="F18" s="578"/>
      <c r="G18" s="578"/>
      <c r="H18" s="578"/>
      <c r="I18" s="578"/>
      <c r="J18" s="578"/>
      <c r="K18" s="579"/>
      <c r="L18" s="277"/>
      <c r="M18" s="572"/>
      <c r="N18" s="274"/>
      <c r="O18" s="275"/>
      <c r="P18" s="579"/>
      <c r="Q18" s="594"/>
      <c r="R18" s="574"/>
      <c r="S18" s="574"/>
      <c r="T18" s="581"/>
      <c r="U18" s="583"/>
      <c r="V18" s="574"/>
      <c r="W18" s="574"/>
      <c r="X18" s="574"/>
      <c r="Y18" s="581"/>
      <c r="Z18" s="583"/>
      <c r="AA18" s="603"/>
      <c r="AB18" s="581"/>
      <c r="AC18" s="583"/>
      <c r="AD18" s="603"/>
      <c r="AE18" s="581"/>
      <c r="AF18" s="583"/>
      <c r="AG18" s="603"/>
      <c r="AH18" s="583"/>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8</v>
      </c>
      <c r="B20" s="291">
        <f>IF(基本情報入力シート!C33="","",基本情報入力シート!C33)</f>
        <v>1</v>
      </c>
      <c r="C20" s="292">
        <f>IF(基本情報入力シート!D33="","",基本情報入力シート!D33)</f>
        <v>3</v>
      </c>
      <c r="D20" s="292">
        <f>IF(基本情報入力シート!E33="","",基本情報入力シート!E33)</f>
        <v>3</v>
      </c>
      <c r="E20" s="292">
        <f>IF(基本情報入力シート!F33="","",基本情報入力シート!F33)</f>
        <v>4</v>
      </c>
      <c r="F20" s="292">
        <f>IF(基本情報入力シート!G33="","",基本情報入力シート!G33)</f>
        <v>5</v>
      </c>
      <c r="G20" s="292">
        <f>IF(基本情報入力シート!H33="","",基本情報入力シート!H33)</f>
        <v>6</v>
      </c>
      <c r="H20" s="292">
        <f>IF(基本情報入力シート!I33="","",基本情報入力シート!I33)</f>
        <v>7</v>
      </c>
      <c r="I20" s="292">
        <f>IF(基本情報入力シート!J33="","",基本情報入力シート!J33)</f>
        <v>8</v>
      </c>
      <c r="J20" s="292">
        <f>IF(基本情報入力シート!K33="","",基本情報入力シート!K33)</f>
        <v>9</v>
      </c>
      <c r="K20" s="293">
        <f>IF(基本情報入力シート!L33="","",基本情報入力シート!L33)</f>
        <v>0</v>
      </c>
      <c r="L20" s="294" t="str">
        <f>B20&amp;C20</f>
        <v>13</v>
      </c>
      <c r="M20" s="295" t="str">
        <f>IF(基本情報入力シート!M33="","",基本情報入力シート!M33)</f>
        <v>東京都</v>
      </c>
      <c r="N20" s="296" t="str">
        <f>IF(基本情報入力シート!R33="","",基本情報入力シート!R33)</f>
        <v>東京都</v>
      </c>
      <c r="O20" s="296" t="str">
        <f>IF(基本情報入力シート!W33="","",基本情報入力シート!W33)</f>
        <v>千代田区</v>
      </c>
      <c r="P20" s="297" t="str">
        <f>IF(基本情報入力シート!X33="","",基本情報入力シート!X33)</f>
        <v>障害福祉事業所名称０１</v>
      </c>
      <c r="Q20" s="298" t="str">
        <f>IF(基本情報入力シート!Y33="","",基本情報入力シート!Y33)</f>
        <v>居宅介護</v>
      </c>
      <c r="R20" s="299" t="s">
        <v>27</v>
      </c>
      <c r="S20" s="300">
        <v>3420000</v>
      </c>
      <c r="T20" s="301">
        <v>568519</v>
      </c>
      <c r="U20" s="301">
        <v>2851481</v>
      </c>
      <c r="V20" s="301">
        <v>22663840</v>
      </c>
      <c r="W20" s="302" t="s">
        <v>29</v>
      </c>
      <c r="X20" s="303">
        <v>2154600</v>
      </c>
      <c r="Y20" s="303">
        <v>1231200</v>
      </c>
      <c r="Z20" s="303">
        <v>615600</v>
      </c>
      <c r="AA20" s="303">
        <v>307800</v>
      </c>
      <c r="AB20" s="303">
        <v>4122880</v>
      </c>
      <c r="AC20" s="303">
        <v>18540960</v>
      </c>
      <c r="AD20" s="303">
        <v>2583960</v>
      </c>
      <c r="AE20" s="304">
        <v>12.8</v>
      </c>
      <c r="AF20" s="304">
        <v>64.2</v>
      </c>
      <c r="AG20" s="304">
        <v>12.2</v>
      </c>
      <c r="AH20" s="305">
        <v>1</v>
      </c>
      <c r="AI20" s="306"/>
      <c r="AJ20" s="307"/>
    </row>
    <row r="21" spans="1:36" ht="27.75" customHeight="1">
      <c r="A21" s="309">
        <f>A20+1</f>
        <v>2</v>
      </c>
      <c r="B21" s="310">
        <f>IF(基本情報入力シート!C34="","",基本情報入力シート!C34)</f>
        <v>1</v>
      </c>
      <c r="C21" s="311">
        <f>IF(基本情報入力シート!D34="","",基本情報入力シート!D34)</f>
        <v>3</v>
      </c>
      <c r="D21" s="311">
        <f>IF(基本情報入力シート!E34="","",基本情報入力シート!E34)</f>
        <v>3</v>
      </c>
      <c r="E21" s="311">
        <f>IF(基本情報入力シート!F34="","",基本情報入力シート!F34)</f>
        <v>4</v>
      </c>
      <c r="F21" s="311">
        <f>IF(基本情報入力シート!G34="","",基本情報入力シート!G34)</f>
        <v>5</v>
      </c>
      <c r="G21" s="311">
        <f>IF(基本情報入力シート!H34="","",基本情報入力シート!H34)</f>
        <v>6</v>
      </c>
      <c r="H21" s="311">
        <f>IF(基本情報入力シート!I34="","",基本情報入力シート!I34)</f>
        <v>7</v>
      </c>
      <c r="I21" s="311">
        <f>IF(基本情報入力シート!J34="","",基本情報入力シート!J34)</f>
        <v>8</v>
      </c>
      <c r="J21" s="311">
        <f>IF(基本情報入力シート!K34="","",基本情報入力シート!K34)</f>
        <v>9</v>
      </c>
      <c r="K21" s="312">
        <f>IF(基本情報入力シート!L34="","",基本情報入力シート!L34)</f>
        <v>0</v>
      </c>
      <c r="L21" s="294" t="str">
        <f t="shared" ref="L21:L24" si="1">B21&amp;C21</f>
        <v>13</v>
      </c>
      <c r="M21" s="313" t="str">
        <f>IF(基本情報入力シート!M34="","",基本情報入力シート!M34)</f>
        <v>東京都</v>
      </c>
      <c r="N21" s="313" t="str">
        <f>IF(基本情報入力シート!R34="","",基本情報入力シート!R34)</f>
        <v>東京都</v>
      </c>
      <c r="O21" s="314" t="str">
        <f>IF(基本情報入力シート!W34="","",基本情報入力シート!W34)</f>
        <v>豊島区</v>
      </c>
      <c r="P21" s="315" t="str">
        <f>IF(基本情報入力シート!X34="","",基本情報入力シート!X34)</f>
        <v>障害福祉事業所名称０２</v>
      </c>
      <c r="Q21" s="316" t="str">
        <f>IF(基本情報入力シート!Y34="","",基本情報入力シート!Y34)</f>
        <v>同行援護</v>
      </c>
      <c r="R21" s="299" t="s">
        <v>28</v>
      </c>
      <c r="S21" s="317">
        <v>3086880</v>
      </c>
      <c r="T21" s="301">
        <v>748334</v>
      </c>
      <c r="U21" s="301">
        <v>2338546</v>
      </c>
      <c r="V21" s="301">
        <v>29390400</v>
      </c>
      <c r="W21" s="302" t="s">
        <v>29</v>
      </c>
      <c r="X21" s="318">
        <v>523200</v>
      </c>
      <c r="Y21" s="303">
        <v>298971</v>
      </c>
      <c r="Z21" s="303">
        <v>149485</v>
      </c>
      <c r="AA21" s="303">
        <v>74744</v>
      </c>
      <c r="AB21" s="319">
        <v>7730400</v>
      </c>
      <c r="AC21" s="319">
        <v>21660000</v>
      </c>
      <c r="AD21" s="319">
        <v>10653540</v>
      </c>
      <c r="AE21" s="320">
        <v>24</v>
      </c>
      <c r="AF21" s="320">
        <v>75</v>
      </c>
      <c r="AG21" s="320">
        <v>50.3</v>
      </c>
      <c r="AH21" s="321"/>
      <c r="AI21" s="306"/>
      <c r="AJ21" s="307"/>
    </row>
    <row r="22" spans="1:36" ht="27.75" customHeight="1">
      <c r="A22" s="309">
        <f t="shared" ref="A22:A119" si="2">A21+1</f>
        <v>3</v>
      </c>
      <c r="B22" s="310">
        <f>IF(基本情報入力シート!C35="","",基本情報入力シート!C35)</f>
        <v>1</v>
      </c>
      <c r="C22" s="311">
        <f>IF(基本情報入力シート!D35="","",基本情報入力シート!D35)</f>
        <v>3</v>
      </c>
      <c r="D22" s="311">
        <f>IF(基本情報入力シート!E35="","",基本情報入力シート!E35)</f>
        <v>3</v>
      </c>
      <c r="E22" s="311">
        <f>IF(基本情報入力シート!F35="","",基本情報入力シート!F35)</f>
        <v>4</v>
      </c>
      <c r="F22" s="311">
        <f>IF(基本情報入力シート!G35="","",基本情報入力シート!G35)</f>
        <v>5</v>
      </c>
      <c r="G22" s="311">
        <f>IF(基本情報入力シート!H35="","",基本情報入力シート!H35)</f>
        <v>6</v>
      </c>
      <c r="H22" s="311">
        <f>IF(基本情報入力シート!I35="","",基本情報入力シート!I35)</f>
        <v>7</v>
      </c>
      <c r="I22" s="311">
        <f>IF(基本情報入力シート!J35="","",基本情報入力シート!J35)</f>
        <v>8</v>
      </c>
      <c r="J22" s="311">
        <f>IF(基本情報入力シート!K35="","",基本情報入力シート!K35)</f>
        <v>9</v>
      </c>
      <c r="K22" s="312">
        <f>IF(基本情報入力シート!L35="","",基本情報入力シート!L35)</f>
        <v>0</v>
      </c>
      <c r="L22" s="294" t="str">
        <f t="shared" si="1"/>
        <v>13</v>
      </c>
      <c r="M22" s="313" t="str">
        <f>IF(基本情報入力シート!M35="","",基本情報入力シート!M35)</f>
        <v>世田谷区</v>
      </c>
      <c r="N22" s="313" t="str">
        <f>IF(基本情報入力シート!R35="","",基本情報入力シート!R35)</f>
        <v>東京都</v>
      </c>
      <c r="O22" s="314" t="str">
        <f>IF(基本情報入力シート!W35="","",基本情報入力シート!W35)</f>
        <v>世田谷区</v>
      </c>
      <c r="P22" s="315" t="str">
        <f>IF(基本情報入力シート!X35="","",基本情報入力シート!X35)</f>
        <v>障害福祉事業所名称０３</v>
      </c>
      <c r="Q22" s="322" t="str">
        <f>IF(基本情報入力シート!Y35="","",基本情報入力シート!Y35)</f>
        <v>生活介護</v>
      </c>
      <c r="R22" s="299" t="s">
        <v>28</v>
      </c>
      <c r="S22" s="300">
        <v>7496640.0000000009</v>
      </c>
      <c r="T22" s="301">
        <v>1817367</v>
      </c>
      <c r="U22" s="301">
        <v>5679273</v>
      </c>
      <c r="V22" s="301">
        <v>29390400</v>
      </c>
      <c r="W22" s="302" t="s">
        <v>29</v>
      </c>
      <c r="X22" s="303">
        <v>3447360</v>
      </c>
      <c r="Y22" s="303">
        <v>1969920</v>
      </c>
      <c r="Z22" s="303">
        <v>984960</v>
      </c>
      <c r="AA22" s="303">
        <v>492480</v>
      </c>
      <c r="AB22" s="323">
        <v>7730400</v>
      </c>
      <c r="AC22" s="323">
        <v>21660000</v>
      </c>
      <c r="AD22" s="323">
        <v>2499240</v>
      </c>
      <c r="AE22" s="324">
        <v>24</v>
      </c>
      <c r="AF22" s="324">
        <v>75</v>
      </c>
      <c r="AG22" s="324">
        <v>11.8</v>
      </c>
      <c r="AH22" s="325">
        <v>1</v>
      </c>
      <c r="AI22" s="306"/>
      <c r="AJ22" s="307"/>
    </row>
    <row r="23" spans="1:36" ht="27.75" customHeight="1">
      <c r="A23" s="309">
        <f t="shared" si="2"/>
        <v>4</v>
      </c>
      <c r="B23" s="310">
        <f>IF(基本情報入力シート!C36="","",基本情報入力シート!C36)</f>
        <v>1</v>
      </c>
      <c r="C23" s="311">
        <f>IF(基本情報入力シート!D36="","",基本情報入力シート!D36)</f>
        <v>1</v>
      </c>
      <c r="D23" s="311">
        <f>IF(基本情報入力シート!E36="","",基本情報入力シート!E36)</f>
        <v>3</v>
      </c>
      <c r="E23" s="311">
        <f>IF(基本情報入力シート!F36="","",基本情報入力シート!F36)</f>
        <v>4</v>
      </c>
      <c r="F23" s="311">
        <f>IF(基本情報入力シート!G36="","",基本情報入力シート!G36)</f>
        <v>5</v>
      </c>
      <c r="G23" s="311">
        <f>IF(基本情報入力シート!H36="","",基本情報入力シート!H36)</f>
        <v>6</v>
      </c>
      <c r="H23" s="311">
        <f>IF(基本情報入力シート!I36="","",基本情報入力シート!I36)</f>
        <v>7</v>
      </c>
      <c r="I23" s="311">
        <f>IF(基本情報入力シート!J36="","",基本情報入力シート!J36)</f>
        <v>8</v>
      </c>
      <c r="J23" s="311">
        <f>IF(基本情報入力シート!K36="","",基本情報入力シート!K36)</f>
        <v>9</v>
      </c>
      <c r="K23" s="312">
        <f>IF(基本情報入力シート!L36="","",基本情報入力シート!L36)</f>
        <v>0</v>
      </c>
      <c r="L23" s="294" t="str">
        <f t="shared" si="1"/>
        <v>11</v>
      </c>
      <c r="M23" s="313" t="str">
        <f>IF(基本情報入力シート!M36="","",基本情報入力シート!M36)</f>
        <v>埼玉県</v>
      </c>
      <c r="N23" s="313" t="str">
        <f>IF(基本情報入力シート!R36="","",基本情報入力シート!R36)</f>
        <v>埼玉県</v>
      </c>
      <c r="O23" s="314" t="str">
        <f>IF(基本情報入力シート!W36="","",基本情報入力シート!W36)</f>
        <v>さいたま市</v>
      </c>
      <c r="P23" s="315" t="str">
        <f>IF(基本情報入力シート!X36="","",基本情報入力シート!X36)</f>
        <v>障害福祉事業所名称０４</v>
      </c>
      <c r="Q23" s="322" t="str">
        <f>IF(基本情報入力シート!Y36="","",基本情報入力シート!Y36)</f>
        <v>就労継続支援Ｂ型</v>
      </c>
      <c r="R23" s="299" t="s">
        <v>28</v>
      </c>
      <c r="S23" s="300">
        <v>21274560</v>
      </c>
      <c r="T23" s="301">
        <v>2858077</v>
      </c>
      <c r="U23" s="301">
        <v>18416483</v>
      </c>
      <c r="V23" s="301">
        <v>123996080</v>
      </c>
      <c r="W23" s="302" t="s">
        <v>29</v>
      </c>
      <c r="X23" s="303">
        <v>4037040</v>
      </c>
      <c r="Y23" s="303">
        <v>2306880</v>
      </c>
      <c r="Z23" s="303">
        <v>1153440</v>
      </c>
      <c r="AA23" s="303">
        <v>576720</v>
      </c>
      <c r="AB23" s="323">
        <v>18295280</v>
      </c>
      <c r="AC23" s="323">
        <v>105700800</v>
      </c>
      <c r="AD23" s="323">
        <v>28211759.999999996</v>
      </c>
      <c r="AE23" s="324">
        <v>56.8</v>
      </c>
      <c r="AF23" s="324">
        <v>366</v>
      </c>
      <c r="AG23" s="324">
        <v>133.19999999999999</v>
      </c>
      <c r="AH23" s="325">
        <v>1</v>
      </c>
      <c r="AI23" s="306"/>
      <c r="AJ23" s="307"/>
    </row>
    <row r="24" spans="1:36" ht="27.75" customHeight="1">
      <c r="A24" s="309">
        <f t="shared" si="2"/>
        <v>5</v>
      </c>
      <c r="B24" s="310">
        <f>IF(基本情報入力シート!C37="","",基本情報入力シート!C37)</f>
        <v>1</v>
      </c>
      <c r="C24" s="311">
        <f>IF(基本情報入力シート!D37="","",基本情報入力シート!D37)</f>
        <v>4</v>
      </c>
      <c r="D24" s="311">
        <f>IF(基本情報入力シート!E37="","",基本情報入力シート!E37)</f>
        <v>3</v>
      </c>
      <c r="E24" s="311">
        <f>IF(基本情報入力シート!F37="","",基本情報入力シート!F37)</f>
        <v>4</v>
      </c>
      <c r="F24" s="311">
        <f>IF(基本情報入力シート!G37="","",基本情報入力シート!G37)</f>
        <v>5</v>
      </c>
      <c r="G24" s="311">
        <f>IF(基本情報入力シート!H37="","",基本情報入力シート!H37)</f>
        <v>6</v>
      </c>
      <c r="H24" s="311">
        <f>IF(基本情報入力シート!I37="","",基本情報入力シート!I37)</f>
        <v>7</v>
      </c>
      <c r="I24" s="311">
        <f>IF(基本情報入力シート!J37="","",基本情報入力シート!J37)</f>
        <v>8</v>
      </c>
      <c r="J24" s="311">
        <f>IF(基本情報入力シート!K37="","",基本情報入力シート!K37)</f>
        <v>9</v>
      </c>
      <c r="K24" s="312">
        <f>IF(基本情報入力シート!L37="","",基本情報入力シート!L37)</f>
        <v>0</v>
      </c>
      <c r="L24" s="294" t="str">
        <f t="shared" si="1"/>
        <v>14</v>
      </c>
      <c r="M24" s="313" t="str">
        <f>IF(基本情報入力シート!M37="","",基本情報入力シート!M37)</f>
        <v>横浜市</v>
      </c>
      <c r="N24" s="313" t="str">
        <f>IF(基本情報入力シート!R37="","",基本情報入力シート!R37)</f>
        <v>神奈川県</v>
      </c>
      <c r="O24" s="314" t="str">
        <f>IF(基本情報入力シート!W37="","",基本情報入力シート!W37)</f>
        <v>横浜市</v>
      </c>
      <c r="P24" s="315" t="str">
        <f>IF(基本情報入力シート!X37="","",基本情報入力シート!X37)</f>
        <v>障害福祉事業所名称０５</v>
      </c>
      <c r="Q24" s="322" t="str">
        <f>IF(基本情報入力シート!Y37="","",基本情報入力シート!Y37)</f>
        <v>短期入所：単独型</v>
      </c>
      <c r="R24" s="299" t="s">
        <v>27</v>
      </c>
      <c r="S24" s="300">
        <v>3864576</v>
      </c>
      <c r="T24" s="301">
        <v>808474</v>
      </c>
      <c r="U24" s="301">
        <v>3056102</v>
      </c>
      <c r="V24" s="301">
        <v>34072290</v>
      </c>
      <c r="W24" s="302" t="s">
        <v>29</v>
      </c>
      <c r="X24" s="303">
        <v>652800</v>
      </c>
      <c r="Y24" s="303">
        <v>373028</v>
      </c>
      <c r="Z24" s="303">
        <v>186514</v>
      </c>
      <c r="AA24" s="303">
        <v>93258</v>
      </c>
      <c r="AB24" s="323">
        <v>7762610</v>
      </c>
      <c r="AC24" s="323">
        <v>26309680</v>
      </c>
      <c r="AD24" s="323">
        <v>2795760</v>
      </c>
      <c r="AE24" s="324">
        <v>24.1</v>
      </c>
      <c r="AF24" s="324">
        <v>91.1</v>
      </c>
      <c r="AG24" s="324">
        <v>13.2</v>
      </c>
      <c r="AH24" s="325"/>
      <c r="AI24" s="306"/>
      <c r="AJ24" s="307"/>
    </row>
    <row r="25" spans="1:36" ht="27.75" customHeight="1">
      <c r="A25" s="309">
        <f t="shared" si="2"/>
        <v>6</v>
      </c>
      <c r="B25" s="310">
        <f>IF(基本情報入力シート!C38="","",基本情報入力シート!C38)</f>
        <v>1</v>
      </c>
      <c r="C25" s="311">
        <f>IF(基本情報入力シート!D38="","",基本情報入力シート!D38)</f>
        <v>2</v>
      </c>
      <c r="D25" s="311">
        <f>IF(基本情報入力シート!E38="","",基本情報入力シート!E38)</f>
        <v>3</v>
      </c>
      <c r="E25" s="311">
        <f>IF(基本情報入力シート!F38="","",基本情報入力シート!F38)</f>
        <v>4</v>
      </c>
      <c r="F25" s="311">
        <f>IF(基本情報入力シート!G38="","",基本情報入力シート!G38)</f>
        <v>5</v>
      </c>
      <c r="G25" s="311">
        <f>IF(基本情報入力シート!H38="","",基本情報入力シート!H38)</f>
        <v>6</v>
      </c>
      <c r="H25" s="311">
        <f>IF(基本情報入力シート!I38="","",基本情報入力シート!I38)</f>
        <v>7</v>
      </c>
      <c r="I25" s="311">
        <f>IF(基本情報入力シート!J38="","",基本情報入力シート!J38)</f>
        <v>8</v>
      </c>
      <c r="J25" s="311">
        <f>IF(基本情報入力シート!K38="","",基本情報入力シート!K38)</f>
        <v>9</v>
      </c>
      <c r="K25" s="312">
        <f>IF(基本情報入力シート!L38="","",基本情報入力シート!L38)</f>
        <v>6</v>
      </c>
      <c r="L25" s="294" t="str">
        <f t="shared" ref="L25" si="3">B25&amp;C25</f>
        <v>12</v>
      </c>
      <c r="M25" s="313" t="str">
        <f>IF(基本情報入力シート!M38="","",基本情報入力シート!M38)</f>
        <v>千葉県</v>
      </c>
      <c r="N25" s="313" t="str">
        <f>IF(基本情報入力シート!R38="","",基本情報入力シート!R38)</f>
        <v>千葉県</v>
      </c>
      <c r="O25" s="314" t="str">
        <f>IF(基本情報入力シート!W38="","",基本情報入力シート!W38)</f>
        <v>千葉市</v>
      </c>
      <c r="P25" s="315" t="str">
        <f>IF(基本情報入力シート!X38="","",基本情報入力シート!X38)</f>
        <v>障害福祉事業所名称０６</v>
      </c>
      <c r="Q25" s="322" t="str">
        <f>IF(基本情報入力シート!Y38="","",基本情報入力シート!Y38)</f>
        <v>施設入所支援</v>
      </c>
      <c r="R25" s="299" t="s">
        <v>28</v>
      </c>
      <c r="S25" s="300">
        <v>13995072</v>
      </c>
      <c r="T25" s="301">
        <v>2010709</v>
      </c>
      <c r="U25" s="301">
        <v>11984363</v>
      </c>
      <c r="V25" s="301">
        <v>119647500</v>
      </c>
      <c r="W25" s="302" t="s">
        <v>29</v>
      </c>
      <c r="X25" s="303">
        <v>7535808</v>
      </c>
      <c r="Y25" s="323">
        <v>4295410</v>
      </c>
      <c r="Z25" s="323">
        <v>2110026</v>
      </c>
      <c r="AA25" s="303">
        <v>1130372</v>
      </c>
      <c r="AB25" s="323">
        <v>21547500</v>
      </c>
      <c r="AC25" s="323">
        <v>98100000</v>
      </c>
      <c r="AD25" s="323">
        <v>34106150</v>
      </c>
      <c r="AE25" s="324">
        <v>84.5</v>
      </c>
      <c r="AF25" s="324">
        <v>450</v>
      </c>
      <c r="AG25" s="324">
        <v>191.5</v>
      </c>
      <c r="AH25" s="325">
        <v>1</v>
      </c>
      <c r="AI25" s="306"/>
      <c r="AJ25" s="307"/>
    </row>
    <row r="26" spans="1:36" ht="27.75" customHeight="1">
      <c r="A26" s="309">
        <f t="shared" si="2"/>
        <v>7</v>
      </c>
      <c r="B26" s="310">
        <f>IF(基本情報入力シート!C39="","",基本情報入力シート!C39)</f>
        <v>1</v>
      </c>
      <c r="C26" s="311">
        <f>IF(基本情報入力シート!D39="","",基本情報入力シート!D39)</f>
        <v>2</v>
      </c>
      <c r="D26" s="311">
        <f>IF(基本情報入力シート!E39="","",基本情報入力シート!E39)</f>
        <v>3</v>
      </c>
      <c r="E26" s="311">
        <f>IF(基本情報入力シート!F39="","",基本情報入力シート!F39)</f>
        <v>4</v>
      </c>
      <c r="F26" s="311">
        <f>IF(基本情報入力シート!G39="","",基本情報入力シート!G39)</f>
        <v>5</v>
      </c>
      <c r="G26" s="311">
        <f>IF(基本情報入力シート!H39="","",基本情報入力シート!H39)</f>
        <v>6</v>
      </c>
      <c r="H26" s="311">
        <f>IF(基本情報入力シート!I39="","",基本情報入力シート!I39)</f>
        <v>7</v>
      </c>
      <c r="I26" s="311">
        <f>IF(基本情報入力シート!J39="","",基本情報入力シート!J39)</f>
        <v>8</v>
      </c>
      <c r="J26" s="311">
        <f>IF(基本情報入力シート!K39="","",基本情報入力シート!K39)</f>
        <v>9</v>
      </c>
      <c r="K26" s="312">
        <f>IF(基本情報入力シート!L39="","",基本情報入力シート!L39)</f>
        <v>6</v>
      </c>
      <c r="L26" s="294" t="str">
        <f t="shared" ref="L26:L89" si="4">B26&amp;C26</f>
        <v>12</v>
      </c>
      <c r="M26" s="313" t="str">
        <f>IF(基本情報入力シート!M39="","",基本情報入力シート!M39)</f>
        <v>千葉県</v>
      </c>
      <c r="N26" s="313" t="str">
        <f>IF(基本情報入力シート!R39="","",基本情報入力シート!R39)</f>
        <v>千葉県</v>
      </c>
      <c r="O26" s="314" t="str">
        <f>IF(基本情報入力シート!W39="","",基本情報入力シート!W39)</f>
        <v>千葉市</v>
      </c>
      <c r="P26" s="315" t="str">
        <f>IF(基本情報入力シート!X39="","",基本情報入力シート!X39)</f>
        <v>障害福祉事業所名称０６</v>
      </c>
      <c r="Q26" s="322" t="str">
        <f>IF(基本情報入力シート!Y39="","",基本情報入力シート!Y39)</f>
        <v>障害者支援施設：生活介護</v>
      </c>
      <c r="R26" s="299" t="s">
        <v>28</v>
      </c>
      <c r="S26" s="300">
        <v>1499472</v>
      </c>
      <c r="T26" s="301">
        <v>215434</v>
      </c>
      <c r="U26" s="301">
        <v>1284038</v>
      </c>
      <c r="V26" s="301"/>
      <c r="W26" s="302" t="s">
        <v>29</v>
      </c>
      <c r="X26" s="303">
        <v>807408</v>
      </c>
      <c r="Y26" s="323">
        <v>460222</v>
      </c>
      <c r="Z26" s="323">
        <v>226074</v>
      </c>
      <c r="AA26" s="303">
        <v>121112</v>
      </c>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 ref="A3:C3"/>
    <mergeCell ref="Q5:Q6"/>
    <mergeCell ref="U5:U6"/>
    <mergeCell ref="R5:T5"/>
    <mergeCell ref="R15:R18"/>
    <mergeCell ref="Q14:Q18"/>
    <mergeCell ref="A14:A17"/>
    <mergeCell ref="Y16:AA16"/>
    <mergeCell ref="M14:M18"/>
    <mergeCell ref="W15:W18"/>
    <mergeCell ref="B14:K18"/>
    <mergeCell ref="P14:P18"/>
    <mergeCell ref="S15:S18"/>
    <mergeCell ref="V15:V18"/>
    <mergeCell ref="Y17:Y18"/>
    <mergeCell ref="T17:T18"/>
    <mergeCell ref="U17:U18"/>
    <mergeCell ref="T16:U16"/>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workbookViewId="0">
      <selection activeCell="A2" sqref="A2"/>
    </sheetView>
  </sheetViews>
  <sheetFormatPr defaultRowHeight="13.5"/>
  <cols>
    <col min="1" max="1" width="78.375" bestFit="1" customWidth="1"/>
  </cols>
  <sheetData>
    <row r="1" spans="1:1">
      <c r="A1" s="1"/>
    </row>
    <row r="2" spans="1:1" ht="22.5" customHeight="1" thickBot="1">
      <c r="A2" s="1" t="s">
        <v>200</v>
      </c>
    </row>
    <row r="3" spans="1:1" ht="39.75" customHeight="1" thickBot="1">
      <c r="A3" s="28" t="s">
        <v>199</v>
      </c>
    </row>
    <row r="4" spans="1:1" ht="16.5" customHeight="1">
      <c r="A4" s="2" t="s">
        <v>164</v>
      </c>
    </row>
    <row r="5" spans="1:1" ht="16.5" customHeight="1">
      <c r="A5" s="4" t="s">
        <v>165</v>
      </c>
    </row>
    <row r="6" spans="1:1" ht="16.5" customHeight="1">
      <c r="A6" s="3" t="s">
        <v>166</v>
      </c>
    </row>
    <row r="7" spans="1:1" ht="16.5" customHeight="1">
      <c r="A7" s="3" t="s">
        <v>167</v>
      </c>
    </row>
    <row r="8" spans="1:1" ht="16.5" customHeight="1">
      <c r="A8" s="3" t="s">
        <v>168</v>
      </c>
    </row>
    <row r="9" spans="1:1" ht="16.5" customHeight="1">
      <c r="A9" s="3" t="s">
        <v>169</v>
      </c>
    </row>
    <row r="10" spans="1:1" ht="16.5" customHeight="1">
      <c r="A10" s="3" t="s">
        <v>170</v>
      </c>
    </row>
    <row r="11" spans="1:1" ht="16.5" customHeight="1">
      <c r="A11" s="3" t="s">
        <v>171</v>
      </c>
    </row>
    <row r="12" spans="1:1" ht="16.5" customHeight="1">
      <c r="A12" s="3" t="s">
        <v>172</v>
      </c>
    </row>
    <row r="13" spans="1:1" ht="16.5" customHeight="1">
      <c r="A13" s="3" t="s">
        <v>173</v>
      </c>
    </row>
    <row r="14" spans="1:1" ht="16.5" customHeight="1">
      <c r="A14" s="3" t="s">
        <v>174</v>
      </c>
    </row>
    <row r="15" spans="1:1" ht="16.5" customHeight="1">
      <c r="A15" s="4" t="s">
        <v>175</v>
      </c>
    </row>
    <row r="16" spans="1:1" ht="16.5" customHeight="1">
      <c r="A16" s="3" t="s">
        <v>176</v>
      </c>
    </row>
    <row r="17" spans="1:3" ht="16.5" customHeight="1">
      <c r="A17" s="3" t="s">
        <v>177</v>
      </c>
    </row>
    <row r="18" spans="1:3" ht="16.5" customHeight="1">
      <c r="A18" s="4" t="s">
        <v>178</v>
      </c>
    </row>
    <row r="19" spans="1:3" ht="16.5" customHeight="1">
      <c r="A19" s="3" t="s">
        <v>179</v>
      </c>
    </row>
    <row r="20" spans="1:3" ht="16.5" customHeight="1">
      <c r="A20" s="4" t="s">
        <v>180</v>
      </c>
    </row>
    <row r="21" spans="1:3" ht="16.5" customHeight="1">
      <c r="A21" s="3" t="s">
        <v>181</v>
      </c>
    </row>
    <row r="22" spans="1:3" ht="16.5" customHeight="1">
      <c r="A22" s="4" t="s">
        <v>182</v>
      </c>
    </row>
    <row r="23" spans="1:3" ht="16.5" customHeight="1">
      <c r="A23" s="3" t="s">
        <v>183</v>
      </c>
    </row>
    <row r="24" spans="1:3" ht="16.5" customHeight="1">
      <c r="A24" s="3" t="s">
        <v>184</v>
      </c>
    </row>
    <row r="25" spans="1:3" ht="16.5" customHeight="1">
      <c r="A25" s="3" t="s">
        <v>185</v>
      </c>
    </row>
    <row r="26" spans="1:3" ht="16.5" customHeight="1" thickBot="1">
      <c r="A26" s="30" t="s">
        <v>186</v>
      </c>
    </row>
    <row r="27" spans="1:3" ht="16.5" customHeight="1" thickTop="1">
      <c r="A27" s="29" t="s">
        <v>187</v>
      </c>
    </row>
    <row r="28" spans="1:3">
      <c r="A28" s="26" t="s">
        <v>188</v>
      </c>
    </row>
    <row r="29" spans="1:3">
      <c r="A29" s="26" t="s">
        <v>189</v>
      </c>
      <c r="B29" s="5"/>
      <c r="C29" s="5"/>
    </row>
    <row r="30" spans="1:3">
      <c r="A30" s="26" t="s">
        <v>190</v>
      </c>
      <c r="B30" s="5"/>
      <c r="C30" s="5"/>
    </row>
    <row r="31" spans="1:3">
      <c r="A31" s="26" t="s">
        <v>191</v>
      </c>
      <c r="B31" s="5"/>
      <c r="C31" s="5"/>
    </row>
    <row r="32" spans="1:3">
      <c r="A32" s="26" t="s">
        <v>192</v>
      </c>
      <c r="B32" s="5"/>
      <c r="C32" s="5"/>
    </row>
    <row r="33" spans="1:1">
      <c r="A33" s="26" t="s">
        <v>193</v>
      </c>
    </row>
    <row r="34" spans="1:1">
      <c r="A34" s="26" t="s">
        <v>194</v>
      </c>
    </row>
    <row r="35" spans="1:1">
      <c r="A35" s="26" t="s">
        <v>195</v>
      </c>
    </row>
    <row r="36" spans="1:1">
      <c r="A36" s="26" t="s">
        <v>196</v>
      </c>
    </row>
    <row r="37" spans="1:1">
      <c r="A37" s="26" t="s">
        <v>197</v>
      </c>
    </row>
    <row r="38" spans="1:1" ht="14.25" thickBot="1">
      <c r="A38" s="27" t="s">
        <v>198</v>
      </c>
    </row>
    <row r="39" spans="1:1">
      <c r="A39" s="31" t="s">
        <v>201</v>
      </c>
    </row>
    <row r="40" spans="1:1">
      <c r="A40" t="s">
        <v>202</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和歌山市</cp:lastModifiedBy>
  <cp:lastPrinted>2020-03-06T08:47:48Z</cp:lastPrinted>
  <dcterms:created xsi:type="dcterms:W3CDTF">2018-06-19T01:27:02Z</dcterms:created>
  <dcterms:modified xsi:type="dcterms:W3CDTF">2021-06-25T09:16:27Z</dcterms:modified>
</cp:coreProperties>
</file>