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介護保険課\給付班\（南）\整備\整備関連\■R６年度整備（公募）\01 ★介護老人保健施設（増床）\01 第１次公募（R6.4～）\01 公募要項\"/>
    </mc:Choice>
  </mc:AlternateContent>
  <xr:revisionPtr revIDLastSave="0" documentId="13_ncr:1_{BF909FB5-F421-4427-92CD-0EB07CFB8293}" xr6:coauthVersionLast="36" xr6:coauthVersionMax="36" xr10:uidLastSave="{00000000-0000-0000-0000-000000000000}"/>
  <bookViews>
    <workbookView xWindow="0" yWindow="0" windowWidth="19320" windowHeight="7290" tabRatio="874" xr2:uid="{00000000-000D-0000-FFFF-FFFF00000000}"/>
  </bookViews>
  <sheets>
    <sheet name="様式３－１" sheetId="21" r:id="rId1"/>
    <sheet name="（ユニット型）" sheetId="20" state="hidden" r:id="rId2"/>
    <sheet name="様式３－２" sheetId="19" r:id="rId3"/>
    <sheet name="【様式３－１】記入方法" sheetId="22" r:id="rId4"/>
    <sheet name="（ユニット型）記入方法" sheetId="4" state="hidden" r:id="rId5"/>
    <sheet name="【様式３－１】プルダウン・リスト" sheetId="3" r:id="rId6"/>
    <sheet name="【様式３－２】記載例" sheetId="16" r:id="rId7"/>
    <sheet name="【記載例】（ユニット型）" sheetId="10" state="hidden" r:id="rId8"/>
  </sheets>
  <definedNames>
    <definedName name="【記載例】シフト記号" localSheetId="2">'様式３－２'!$C$7:$C$48</definedName>
    <definedName name="【記載例】シフト記号">'【様式３－２】記載例'!$C$7:$C$48</definedName>
    <definedName name="【記載例】シフト記号表" localSheetId="2">'様式３－２'!$C$7:$C$48</definedName>
    <definedName name="【記載例】シフト記号表">'【様式３－２】記載例'!$C$7:$C$48</definedName>
    <definedName name="_xlnm.Print_Area" localSheetId="1">'（ユニット型）'!$A$1:$BN$237</definedName>
    <definedName name="_xlnm.Print_Area" localSheetId="4">'（ユニット型）記入方法'!$A$1:$Q$98</definedName>
    <definedName name="_xlnm.Print_Area" localSheetId="7">'【記載例】（ユニット型）'!$A$1:$BN$97</definedName>
    <definedName name="_xlnm.Print_Area" localSheetId="3">'【様式３－１】記入方法'!$A$1:$Q$88</definedName>
    <definedName name="_xlnm.Print_Area" localSheetId="6">'【様式３－２】記載例'!$B$1:$N$53</definedName>
    <definedName name="_xlnm.Print_Area" localSheetId="0">'様式３－１'!$A$1:$BJ$238</definedName>
    <definedName name="_xlnm.Print_Area" localSheetId="2">'様式３－２'!$B$1:$N$53</definedName>
    <definedName name="_xlnm.Print_Titles" localSheetId="1">'（ユニット型）'!$1:$16</definedName>
    <definedName name="_xlnm.Print_Titles" localSheetId="7">'【記載例】（ユニット型）'!$1:$16</definedName>
    <definedName name="_xlnm.Print_Titles" localSheetId="0">'様式３－１'!$2:$17</definedName>
    <definedName name="シフト記号表">'様式３－２'!$C$7:$C$48</definedName>
    <definedName name="その他の従業者">'【様式３－１】プルダウン・リスト'!$P$22:$P$31</definedName>
    <definedName name="医師">'【様式３－１】プルダウン・リスト'!$D$22:$D$31</definedName>
    <definedName name="栄養士">'【様式３－１】プルダウン・リスト'!$L$22:$L$31</definedName>
    <definedName name="介護支援専門員">'【様式３－１】プルダウン・リスト'!$M$22:$M$31</definedName>
    <definedName name="介護職員">'【様式３－１】プルダウン・リスト'!$G$22:$G$31</definedName>
    <definedName name="看護職員">'【様式３－１】プルダウン・リスト'!$F$22:$F$31</definedName>
    <definedName name="管理者">'【様式３－１】プルダウン・リスト'!$C$22:$C$31</definedName>
    <definedName name="言語聴覚士">'【様式３－１】プルダウン・リスト'!$K$22:$K$31</definedName>
    <definedName name="作業療法士">'【様式３－１】プルダウン・リスト'!$J$22:$J$31</definedName>
    <definedName name="支援相談員">'【様式３－１】プルダウン・リスト'!$H$22:$H$31</definedName>
    <definedName name="事務員">'【様式３－１】プルダウン・リスト'!$O$22:$O$31</definedName>
    <definedName name="職種">'【様式３－１】プルダウン・リスト'!$C$21:$Q$21</definedName>
    <definedName name="調理員">'【様式３－１】プルダウン・リスト'!$N$22:$N$31</definedName>
    <definedName name="薬剤師">'【様式３－１】プルダウン・リスト'!$E$22:$E$31</definedName>
    <definedName name="理学療法士">'【様式３－１】プルダウン・リスト'!$I$22:$I$31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3" i="21" l="1"/>
  <c r="BF12" i="20"/>
  <c r="BF12" i="10"/>
  <c r="P232" i="21" l="1"/>
  <c r="P231" i="21"/>
  <c r="K231" i="21"/>
  <c r="AH229" i="21"/>
  <c r="AA231" i="21" s="1"/>
  <c r="AM227" i="21"/>
  <c r="AA237" i="21" s="1"/>
  <c r="AJ227" i="21"/>
  <c r="AH227" i="21"/>
  <c r="W227" i="21"/>
  <c r="K237" i="21" s="1"/>
  <c r="T227" i="21"/>
  <c r="K232" i="21" s="1"/>
  <c r="U232" i="21" s="1"/>
  <c r="P237" i="21" s="1"/>
  <c r="R227" i="21"/>
  <c r="BA217" i="21"/>
  <c r="AZ217" i="21"/>
  <c r="AY217" i="21"/>
  <c r="AX217" i="21"/>
  <c r="AW217" i="21"/>
  <c r="AV217" i="21"/>
  <c r="AU217" i="21"/>
  <c r="AT217" i="21"/>
  <c r="AS217" i="21"/>
  <c r="AR217" i="21"/>
  <c r="AQ217" i="21"/>
  <c r="AP217" i="21"/>
  <c r="AO217" i="21"/>
  <c r="AN217" i="21"/>
  <c r="AM217" i="21"/>
  <c r="AL217" i="21"/>
  <c r="AK217" i="21"/>
  <c r="AJ217" i="21"/>
  <c r="AI217" i="21"/>
  <c r="AH217" i="21"/>
  <c r="AG217" i="21"/>
  <c r="AF217" i="21"/>
  <c r="AE217" i="21"/>
  <c r="AD217" i="21"/>
  <c r="AC217" i="21"/>
  <c r="AB217" i="21"/>
  <c r="AA217" i="21"/>
  <c r="Z217" i="21"/>
  <c r="Y217" i="21"/>
  <c r="X217" i="21"/>
  <c r="W217" i="21"/>
  <c r="H217" i="21"/>
  <c r="F217" i="21"/>
  <c r="BA215" i="21"/>
  <c r="AZ215" i="21"/>
  <c r="AY215" i="21"/>
  <c r="AX215" i="21"/>
  <c r="AW215" i="21"/>
  <c r="AV215" i="21"/>
  <c r="AU215" i="21"/>
  <c r="AT215" i="21"/>
  <c r="AS215" i="21"/>
  <c r="AR215" i="21"/>
  <c r="AQ215" i="21"/>
  <c r="AP215" i="21"/>
  <c r="AO215" i="21"/>
  <c r="AN215" i="21"/>
  <c r="AM215" i="21"/>
  <c r="AL215" i="21"/>
  <c r="AK215" i="21"/>
  <c r="AJ215" i="21"/>
  <c r="AI215" i="21"/>
  <c r="AH215" i="21"/>
  <c r="AG215" i="21"/>
  <c r="AF215" i="21"/>
  <c r="AE215" i="21"/>
  <c r="AD215" i="21"/>
  <c r="AC215" i="21"/>
  <c r="AB215" i="21"/>
  <c r="AA215" i="21"/>
  <c r="Z215" i="21"/>
  <c r="Y215" i="21"/>
  <c r="X215" i="21"/>
  <c r="W215" i="21"/>
  <c r="H215" i="21"/>
  <c r="F215" i="21"/>
  <c r="BA213" i="21"/>
  <c r="AZ213" i="21"/>
  <c r="AY213" i="21"/>
  <c r="AX213" i="21"/>
  <c r="AW213" i="21"/>
  <c r="AV213" i="21"/>
  <c r="AU213" i="21"/>
  <c r="AT213" i="21"/>
  <c r="AS213" i="21"/>
  <c r="AR213" i="21"/>
  <c r="AQ213" i="21"/>
  <c r="AP213" i="21"/>
  <c r="AO213" i="21"/>
  <c r="AN213" i="21"/>
  <c r="AM213" i="21"/>
  <c r="AL213" i="21"/>
  <c r="AK213" i="21"/>
  <c r="AJ213" i="21"/>
  <c r="AI213" i="21"/>
  <c r="AH213" i="21"/>
  <c r="AG213" i="21"/>
  <c r="AF213" i="21"/>
  <c r="AE213" i="21"/>
  <c r="AD213" i="21"/>
  <c r="AC213" i="21"/>
  <c r="AB213" i="21"/>
  <c r="AA213" i="21"/>
  <c r="Z213" i="21"/>
  <c r="Y213" i="21"/>
  <c r="X213" i="21"/>
  <c r="W213" i="21"/>
  <c r="H213" i="21"/>
  <c r="F213" i="21"/>
  <c r="BA211" i="21"/>
  <c r="AZ211" i="21"/>
  <c r="AY211" i="21"/>
  <c r="AX211" i="21"/>
  <c r="AW211" i="21"/>
  <c r="AV211" i="21"/>
  <c r="AU211" i="21"/>
  <c r="AT211" i="21"/>
  <c r="AS211" i="21"/>
  <c r="AR211" i="21"/>
  <c r="AQ211" i="21"/>
  <c r="AP211" i="21"/>
  <c r="AO211" i="21"/>
  <c r="AN211" i="21"/>
  <c r="AM211" i="21"/>
  <c r="AL211" i="21"/>
  <c r="AK211" i="21"/>
  <c r="AJ211" i="21"/>
  <c r="AI211" i="21"/>
  <c r="AH211" i="21"/>
  <c r="AG211" i="21"/>
  <c r="AF211" i="21"/>
  <c r="AE211" i="21"/>
  <c r="AD211" i="21"/>
  <c r="AC211" i="21"/>
  <c r="AB211" i="21"/>
  <c r="AA211" i="21"/>
  <c r="Z211" i="21"/>
  <c r="Y211" i="21"/>
  <c r="X211" i="21"/>
  <c r="W211" i="21"/>
  <c r="H211" i="21"/>
  <c r="F211" i="21"/>
  <c r="BA209" i="21"/>
  <c r="AZ209" i="21"/>
  <c r="AY209" i="21"/>
  <c r="AX209" i="21"/>
  <c r="AW209" i="21"/>
  <c r="AV209" i="21"/>
  <c r="AU209" i="21"/>
  <c r="AT209" i="21"/>
  <c r="AS209" i="21"/>
  <c r="AR209" i="21"/>
  <c r="AQ209" i="21"/>
  <c r="AP209" i="21"/>
  <c r="AO209" i="21"/>
  <c r="AN209" i="21"/>
  <c r="AM209" i="21"/>
  <c r="AL209" i="21"/>
  <c r="AK209" i="21"/>
  <c r="AJ209" i="21"/>
  <c r="AI209" i="21"/>
  <c r="AH209" i="21"/>
  <c r="AG209" i="21"/>
  <c r="AF209" i="21"/>
  <c r="AE209" i="21"/>
  <c r="AD209" i="21"/>
  <c r="AC209" i="21"/>
  <c r="AB209" i="21"/>
  <c r="AA209" i="21"/>
  <c r="Z209" i="21"/>
  <c r="Y209" i="21"/>
  <c r="X209" i="21"/>
  <c r="W209" i="21"/>
  <c r="H209" i="21"/>
  <c r="F209" i="21"/>
  <c r="BA207" i="21"/>
  <c r="AZ207" i="21"/>
  <c r="AY207" i="21"/>
  <c r="AX207" i="21"/>
  <c r="AW207" i="21"/>
  <c r="AV207" i="21"/>
  <c r="AU207" i="21"/>
  <c r="AT207" i="21"/>
  <c r="AS207" i="21"/>
  <c r="AR207" i="21"/>
  <c r="AQ207" i="21"/>
  <c r="AP207" i="21"/>
  <c r="AO207" i="21"/>
  <c r="AN207" i="21"/>
  <c r="AM207" i="21"/>
  <c r="AL207" i="21"/>
  <c r="AK207" i="21"/>
  <c r="AJ207" i="21"/>
  <c r="AI207" i="21"/>
  <c r="AH207" i="21"/>
  <c r="AG207" i="21"/>
  <c r="AF207" i="21"/>
  <c r="AE207" i="21"/>
  <c r="AD207" i="21"/>
  <c r="AC207" i="21"/>
  <c r="AB207" i="21"/>
  <c r="AA207" i="21"/>
  <c r="Z207" i="21"/>
  <c r="Y207" i="21"/>
  <c r="X207" i="21"/>
  <c r="W207" i="21"/>
  <c r="H207" i="21"/>
  <c r="F207" i="21"/>
  <c r="BA205" i="21"/>
  <c r="AZ205" i="21"/>
  <c r="AY205" i="21"/>
  <c r="AX205" i="21"/>
  <c r="AW205" i="21"/>
  <c r="AV205" i="21"/>
  <c r="AU205" i="21"/>
  <c r="AT205" i="21"/>
  <c r="AS205" i="21"/>
  <c r="AR205" i="21"/>
  <c r="AQ205" i="21"/>
  <c r="AP205" i="21"/>
  <c r="AO205" i="21"/>
  <c r="AN205" i="21"/>
  <c r="AM205" i="21"/>
  <c r="AL205" i="21"/>
  <c r="AK205" i="21"/>
  <c r="AJ205" i="21"/>
  <c r="AI205" i="21"/>
  <c r="AH205" i="21"/>
  <c r="AG205" i="21"/>
  <c r="AF205" i="21"/>
  <c r="AE205" i="21"/>
  <c r="AD205" i="21"/>
  <c r="AC205" i="21"/>
  <c r="AB205" i="21"/>
  <c r="AA205" i="21"/>
  <c r="Z205" i="21"/>
  <c r="Y205" i="21"/>
  <c r="X205" i="21"/>
  <c r="W205" i="21"/>
  <c r="H205" i="21"/>
  <c r="F205" i="21"/>
  <c r="BA203" i="21"/>
  <c r="AZ203" i="21"/>
  <c r="AY203" i="21"/>
  <c r="AX203" i="21"/>
  <c r="AW203" i="21"/>
  <c r="AV203" i="21"/>
  <c r="AU203" i="21"/>
  <c r="AT203" i="21"/>
  <c r="AS203" i="21"/>
  <c r="AR203" i="21"/>
  <c r="AQ203" i="21"/>
  <c r="AP203" i="21"/>
  <c r="AO203" i="21"/>
  <c r="AN203" i="21"/>
  <c r="AM203" i="21"/>
  <c r="AL203" i="21"/>
  <c r="AK203" i="21"/>
  <c r="AJ203" i="21"/>
  <c r="AI203" i="21"/>
  <c r="AH203" i="21"/>
  <c r="AG203" i="21"/>
  <c r="AF203" i="21"/>
  <c r="AE203" i="21"/>
  <c r="AD203" i="21"/>
  <c r="AC203" i="21"/>
  <c r="AB203" i="21"/>
  <c r="AA203" i="21"/>
  <c r="Z203" i="21"/>
  <c r="Y203" i="21"/>
  <c r="X203" i="21"/>
  <c r="W203" i="21"/>
  <c r="H203" i="21"/>
  <c r="F203" i="21"/>
  <c r="BA201" i="21"/>
  <c r="AZ201" i="21"/>
  <c r="AY201" i="21"/>
  <c r="AX201" i="21"/>
  <c r="AW201" i="21"/>
  <c r="AV201" i="21"/>
  <c r="AU201" i="21"/>
  <c r="AT201" i="21"/>
  <c r="AS201" i="21"/>
  <c r="AR201" i="21"/>
  <c r="AQ201" i="21"/>
  <c r="AP201" i="21"/>
  <c r="AO201" i="21"/>
  <c r="AN201" i="21"/>
  <c r="AM201" i="21"/>
  <c r="AL201" i="21"/>
  <c r="AK201" i="21"/>
  <c r="AJ201" i="21"/>
  <c r="AI201" i="21"/>
  <c r="AH201" i="21"/>
  <c r="AG201" i="21"/>
  <c r="AF201" i="21"/>
  <c r="AE201" i="21"/>
  <c r="AD201" i="21"/>
  <c r="AC201" i="21"/>
  <c r="AB201" i="21"/>
  <c r="AA201" i="21"/>
  <c r="Z201" i="21"/>
  <c r="Y201" i="21"/>
  <c r="X201" i="21"/>
  <c r="W201" i="21"/>
  <c r="H201" i="21"/>
  <c r="F201" i="21"/>
  <c r="BA199" i="21"/>
  <c r="AZ199" i="21"/>
  <c r="AY199" i="21"/>
  <c r="AX199" i="21"/>
  <c r="AW199" i="21"/>
  <c r="AV199" i="21"/>
  <c r="AU199" i="21"/>
  <c r="AT199" i="21"/>
  <c r="AS199" i="21"/>
  <c r="AR199" i="21"/>
  <c r="AQ199" i="21"/>
  <c r="AP199" i="21"/>
  <c r="AO199" i="21"/>
  <c r="AN199" i="21"/>
  <c r="AM199" i="21"/>
  <c r="AL199" i="21"/>
  <c r="AK199" i="21"/>
  <c r="AJ199" i="21"/>
  <c r="AI199" i="21"/>
  <c r="AH199" i="21"/>
  <c r="AG199" i="21"/>
  <c r="AF199" i="21"/>
  <c r="AE199" i="21"/>
  <c r="AD199" i="21"/>
  <c r="AC199" i="21"/>
  <c r="AB199" i="21"/>
  <c r="AA199" i="21"/>
  <c r="Z199" i="21"/>
  <c r="Y199" i="21"/>
  <c r="X199" i="21"/>
  <c r="W199" i="21"/>
  <c r="H199" i="21"/>
  <c r="F199" i="21"/>
  <c r="BA197" i="21"/>
  <c r="AZ197" i="21"/>
  <c r="AY197" i="21"/>
  <c r="AX197" i="21"/>
  <c r="AW197" i="21"/>
  <c r="AV197" i="21"/>
  <c r="AU197" i="21"/>
  <c r="AT197" i="21"/>
  <c r="AS197" i="21"/>
  <c r="AR197" i="21"/>
  <c r="AQ197" i="21"/>
  <c r="AP197" i="21"/>
  <c r="AO197" i="21"/>
  <c r="AN197" i="21"/>
  <c r="AM197" i="21"/>
  <c r="AL197" i="21"/>
  <c r="AK197" i="21"/>
  <c r="AJ197" i="21"/>
  <c r="AI197" i="21"/>
  <c r="AH197" i="21"/>
  <c r="AG197" i="21"/>
  <c r="AF197" i="21"/>
  <c r="AE197" i="21"/>
  <c r="AD197" i="21"/>
  <c r="AC197" i="21"/>
  <c r="AB197" i="21"/>
  <c r="AA197" i="21"/>
  <c r="Z197" i="21"/>
  <c r="Y197" i="21"/>
  <c r="X197" i="21"/>
  <c r="W197" i="21"/>
  <c r="H197" i="21"/>
  <c r="F197" i="21"/>
  <c r="BA195" i="21"/>
  <c r="AZ195" i="21"/>
  <c r="AY195" i="21"/>
  <c r="AX195" i="21"/>
  <c r="AW195" i="21"/>
  <c r="AV195" i="21"/>
  <c r="AU195" i="21"/>
  <c r="AT195" i="21"/>
  <c r="AS195" i="21"/>
  <c r="AR195" i="21"/>
  <c r="AQ195" i="21"/>
  <c r="AP195" i="21"/>
  <c r="AO195" i="21"/>
  <c r="AN195" i="21"/>
  <c r="AM195" i="21"/>
  <c r="AL195" i="21"/>
  <c r="AK195" i="21"/>
  <c r="AJ195" i="21"/>
  <c r="AI195" i="21"/>
  <c r="AH195" i="21"/>
  <c r="AG195" i="21"/>
  <c r="AF195" i="21"/>
  <c r="AE195" i="21"/>
  <c r="AD195" i="21"/>
  <c r="AC195" i="21"/>
  <c r="AB195" i="21"/>
  <c r="AA195" i="21"/>
  <c r="Z195" i="21"/>
  <c r="Y195" i="21"/>
  <c r="X195" i="21"/>
  <c r="W195" i="21"/>
  <c r="H195" i="21"/>
  <c r="F195" i="21"/>
  <c r="BA193" i="21"/>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H193" i="21"/>
  <c r="F193" i="21"/>
  <c r="BA191"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H191" i="21"/>
  <c r="F191" i="21"/>
  <c r="BA189"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H189" i="21"/>
  <c r="F189" i="21"/>
  <c r="BA187"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H187" i="21"/>
  <c r="F187" i="21"/>
  <c r="BA185"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H185" i="21"/>
  <c r="F185" i="21"/>
  <c r="BA183"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H183" i="21"/>
  <c r="F183" i="21"/>
  <c r="BA181"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H181" i="21"/>
  <c r="F181" i="21"/>
  <c r="BA179"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H179" i="21"/>
  <c r="F179" i="21"/>
  <c r="BA177"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H177" i="21"/>
  <c r="F177" i="21"/>
  <c r="BA175"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H175" i="21"/>
  <c r="F175" i="21"/>
  <c r="BA173"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H173" i="21"/>
  <c r="F173" i="21"/>
  <c r="BA171"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H171" i="21"/>
  <c r="F171" i="21"/>
  <c r="BA169"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H169" i="21"/>
  <c r="F169" i="21"/>
  <c r="BA167"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H167" i="21"/>
  <c r="F167" i="21"/>
  <c r="BA165"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H165" i="21"/>
  <c r="F165" i="21"/>
  <c r="BA163"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H163" i="21"/>
  <c r="F163" i="21"/>
  <c r="BA161"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H161" i="21"/>
  <c r="F161" i="21"/>
  <c r="BA159"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H159" i="21"/>
  <c r="F159" i="21"/>
  <c r="BA157"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H157" i="21"/>
  <c r="F157" i="21"/>
  <c r="BA155"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H155" i="21"/>
  <c r="F155" i="21"/>
  <c r="BA153"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H153" i="21"/>
  <c r="F153" i="21"/>
  <c r="BA151"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H151" i="21"/>
  <c r="F151" i="21"/>
  <c r="BA149"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H149" i="21"/>
  <c r="F149" i="21"/>
  <c r="BA147"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H147" i="21"/>
  <c r="F147" i="21"/>
  <c r="BA145"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H145" i="21"/>
  <c r="F145" i="21"/>
  <c r="BA143"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H143" i="21"/>
  <c r="F143" i="21"/>
  <c r="BA141"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H141" i="21"/>
  <c r="F141" i="21"/>
  <c r="BA139"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H139" i="21"/>
  <c r="F139" i="21"/>
  <c r="BA137"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H137" i="21"/>
  <c r="F137" i="21"/>
  <c r="BA135"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H135" i="21"/>
  <c r="F135" i="21"/>
  <c r="BA133"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H133" i="21"/>
  <c r="F133" i="21"/>
  <c r="BA131"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H131" i="21"/>
  <c r="F131" i="21"/>
  <c r="BA129"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H129" i="21"/>
  <c r="F129" i="21"/>
  <c r="BA127"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H127" i="21"/>
  <c r="F127" i="21"/>
  <c r="BA125"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H125" i="21"/>
  <c r="F125" i="21"/>
  <c r="BA123"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H123" i="21"/>
  <c r="F123" i="21"/>
  <c r="BA121"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H121" i="21"/>
  <c r="F121" i="21"/>
  <c r="BA119"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H119" i="21"/>
  <c r="F119" i="21"/>
  <c r="BA117"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H117" i="21"/>
  <c r="F117" i="21"/>
  <c r="BA115"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H115" i="21"/>
  <c r="F115" i="21"/>
  <c r="BA113"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H113" i="21"/>
  <c r="F113" i="21"/>
  <c r="BA111"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H111" i="21"/>
  <c r="F111" i="21"/>
  <c r="BA109"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H109" i="21"/>
  <c r="F109" i="21"/>
  <c r="BA107"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H107" i="21"/>
  <c r="F107" i="21"/>
  <c r="BA105"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H105" i="21"/>
  <c r="F105" i="21"/>
  <c r="BA103"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H103" i="21"/>
  <c r="F103" i="21"/>
  <c r="BA101"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H101" i="21"/>
  <c r="F101" i="21"/>
  <c r="BA99"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H99" i="21"/>
  <c r="F99" i="21"/>
  <c r="BA97"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H97" i="21"/>
  <c r="F97" i="21"/>
  <c r="BA95"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H95" i="21"/>
  <c r="F95" i="21"/>
  <c r="BA93"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H93" i="21"/>
  <c r="F93" i="21"/>
  <c r="BA91"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H91" i="21"/>
  <c r="F91" i="21"/>
  <c r="BA8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H89" i="21"/>
  <c r="F89" i="21"/>
  <c r="BA87"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H87" i="21"/>
  <c r="F87" i="21"/>
  <c r="BA85"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H85" i="21"/>
  <c r="F85" i="21"/>
  <c r="BA83"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H83" i="21"/>
  <c r="F83" i="21"/>
  <c r="BA81"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H81" i="21"/>
  <c r="F81" i="21"/>
  <c r="BA79"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H79" i="21"/>
  <c r="F79" i="21"/>
  <c r="BA77"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H77" i="21"/>
  <c r="F77" i="21"/>
  <c r="BA75"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H75" i="21"/>
  <c r="F75"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H73" i="21"/>
  <c r="F73"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H71" i="21"/>
  <c r="F71" i="21"/>
  <c r="BA69"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H69" i="21"/>
  <c r="F69" i="21"/>
  <c r="BA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H67" i="21"/>
  <c r="F67" i="21"/>
  <c r="BA65"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H65" i="21"/>
  <c r="F65" i="21"/>
  <c r="BA63"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H63" i="21"/>
  <c r="F63" i="21"/>
  <c r="BA61"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H61" i="21"/>
  <c r="F61" i="21"/>
  <c r="BA59"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H59" i="21"/>
  <c r="F59" i="21"/>
  <c r="BA57"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H57" i="21"/>
  <c r="F57" i="21"/>
  <c r="BA55"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H55" i="21"/>
  <c r="F55" i="21"/>
  <c r="BA53"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H53" i="21"/>
  <c r="F53"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H51" i="21"/>
  <c r="F51"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H49" i="21"/>
  <c r="F49"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H47" i="21"/>
  <c r="F47" i="21"/>
  <c r="BA45"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H45" i="21"/>
  <c r="F45" i="21"/>
  <c r="BA43"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H43" i="21"/>
  <c r="F43" i="21"/>
  <c r="BA41"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H41" i="21"/>
  <c r="F41" i="21"/>
  <c r="BA39"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H39" i="21"/>
  <c r="F39" i="21"/>
  <c r="BA37"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H37" i="21"/>
  <c r="F37"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H35" i="21"/>
  <c r="F35"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H33" i="21"/>
  <c r="F33" i="21"/>
  <c r="BA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H31" i="21"/>
  <c r="F31" i="21"/>
  <c r="BA29"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H29" i="21"/>
  <c r="F29" i="21"/>
  <c r="BA27"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H27" i="21"/>
  <c r="F27"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H25" i="21"/>
  <c r="F25" i="21"/>
  <c r="BA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H23" i="21"/>
  <c r="F23" i="21"/>
  <c r="BA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H21" i="21"/>
  <c r="F21" i="21"/>
  <c r="BA19"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H19" i="21"/>
  <c r="F19" i="21"/>
  <c r="B18" i="21"/>
  <c r="B20" i="21" s="1"/>
  <c r="B22" i="21" s="1"/>
  <c r="B24" i="21" s="1"/>
  <c r="B26" i="21" s="1"/>
  <c r="B28" i="21" s="1"/>
  <c r="B30" i="21" s="1"/>
  <c r="B32" i="21" s="1"/>
  <c r="B34" i="21" s="1"/>
  <c r="B36" i="21" s="1"/>
  <c r="B38" i="21" s="1"/>
  <c r="B40" i="21" s="1"/>
  <c r="B42" i="21" s="1"/>
  <c r="B44" i="21" s="1"/>
  <c r="B46" i="21" s="1"/>
  <c r="B48" i="21" s="1"/>
  <c r="B50" i="21" s="1"/>
  <c r="B52" i="21" s="1"/>
  <c r="B54" i="21" s="1"/>
  <c r="B56" i="21" s="1"/>
  <c r="B58" i="21" s="1"/>
  <c r="B60" i="21" s="1"/>
  <c r="B62" i="21" s="1"/>
  <c r="B64" i="21" s="1"/>
  <c r="B66" i="21" s="1"/>
  <c r="B68" i="21" s="1"/>
  <c r="B70" i="21" s="1"/>
  <c r="B72" i="21" s="1"/>
  <c r="B74" i="21" s="1"/>
  <c r="B76" i="21" s="1"/>
  <c r="B78" i="21" s="1"/>
  <c r="B80" i="21" s="1"/>
  <c r="B82" i="21" s="1"/>
  <c r="B84" i="21" s="1"/>
  <c r="B86" i="21" s="1"/>
  <c r="B88" i="21" s="1"/>
  <c r="B90" i="21" s="1"/>
  <c r="B92" i="21" s="1"/>
  <c r="B94" i="21" s="1"/>
  <c r="B96" i="21" s="1"/>
  <c r="B98" i="21" s="1"/>
  <c r="B100" i="21" s="1"/>
  <c r="B102" i="21" s="1"/>
  <c r="B104" i="21" s="1"/>
  <c r="B106" i="21" s="1"/>
  <c r="B108" i="21" s="1"/>
  <c r="B110" i="21" s="1"/>
  <c r="B112" i="21" s="1"/>
  <c r="B114" i="21" s="1"/>
  <c r="B116" i="21" s="1"/>
  <c r="B118" i="21" s="1"/>
  <c r="B120" i="21" s="1"/>
  <c r="B122" i="21" s="1"/>
  <c r="B124" i="21" s="1"/>
  <c r="B126" i="21" s="1"/>
  <c r="B128" i="21" s="1"/>
  <c r="B130" i="21" s="1"/>
  <c r="B132" i="21" s="1"/>
  <c r="B134" i="21" s="1"/>
  <c r="B136" i="21" s="1"/>
  <c r="B138" i="21" s="1"/>
  <c r="B140" i="21" s="1"/>
  <c r="B142" i="21" s="1"/>
  <c r="B144" i="21" s="1"/>
  <c r="B146" i="21" s="1"/>
  <c r="B148" i="21" s="1"/>
  <c r="B150" i="21" s="1"/>
  <c r="B152" i="21" s="1"/>
  <c r="B154" i="21" s="1"/>
  <c r="B156" i="21" s="1"/>
  <c r="B158" i="21" s="1"/>
  <c r="B160" i="21" s="1"/>
  <c r="B162" i="21" s="1"/>
  <c r="B164" i="21" s="1"/>
  <c r="B166" i="21" s="1"/>
  <c r="B168" i="21" s="1"/>
  <c r="B170" i="21" s="1"/>
  <c r="B172" i="21" s="1"/>
  <c r="B174" i="21" s="1"/>
  <c r="B176" i="21" s="1"/>
  <c r="B178" i="21" s="1"/>
  <c r="B180" i="21" s="1"/>
  <c r="B182" i="21" s="1"/>
  <c r="B184" i="21" s="1"/>
  <c r="B186" i="21" s="1"/>
  <c r="B188" i="21" s="1"/>
  <c r="B190" i="21" s="1"/>
  <c r="B192" i="21" s="1"/>
  <c r="B194" i="21" s="1"/>
  <c r="B196" i="21" s="1"/>
  <c r="B198" i="21" s="1"/>
  <c r="B200" i="21" s="1"/>
  <c r="B202" i="21" s="1"/>
  <c r="B204" i="21" s="1"/>
  <c r="B206" i="21" s="1"/>
  <c r="B208" i="21" s="1"/>
  <c r="B210" i="21" s="1"/>
  <c r="B212" i="21" s="1"/>
  <c r="B214" i="21" s="1"/>
  <c r="B216" i="21" s="1"/>
  <c r="BA15" i="21"/>
  <c r="BA16" i="21" s="1"/>
  <c r="BA17" i="21" s="1"/>
  <c r="AZ15" i="21"/>
  <c r="AZ16" i="21" s="1"/>
  <c r="AZ17" i="21" s="1"/>
  <c r="AY15" i="21"/>
  <c r="AY16" i="21" s="1"/>
  <c r="AY17" i="21" s="1"/>
  <c r="AF3" i="21"/>
  <c r="AW16" i="21" s="1"/>
  <c r="AW17" i="21" s="1"/>
  <c r="AE226" i="21" l="1"/>
  <c r="O226" i="21"/>
  <c r="AE225" i="21"/>
  <c r="O225" i="21"/>
  <c r="AE224" i="21"/>
  <c r="O224" i="21"/>
  <c r="AE223" i="21"/>
  <c r="O223" i="21"/>
  <c r="M224" i="21"/>
  <c r="AC226" i="21"/>
  <c r="M226" i="21"/>
  <c r="AC224" i="21"/>
  <c r="AC225" i="21"/>
  <c r="M225" i="21"/>
  <c r="AC223" i="21"/>
  <c r="M223" i="21"/>
  <c r="BB65" i="21"/>
  <c r="BD65" i="21" s="1"/>
  <c r="BB35" i="21"/>
  <c r="BD35" i="21" s="1"/>
  <c r="AR16" i="21"/>
  <c r="AR17" i="21" s="1"/>
  <c r="AL16" i="21"/>
  <c r="AL17" i="21" s="1"/>
  <c r="BB31" i="21"/>
  <c r="BD31" i="21" s="1"/>
  <c r="AJ16" i="21"/>
  <c r="AJ17" i="21" s="1"/>
  <c r="X16" i="21"/>
  <c r="X17" i="21" s="1"/>
  <c r="AF16" i="21"/>
  <c r="AF17" i="21" s="1"/>
  <c r="AN16" i="21"/>
  <c r="AN17" i="21" s="1"/>
  <c r="AV16" i="21"/>
  <c r="AV17" i="21" s="1"/>
  <c r="BB21" i="21"/>
  <c r="BD21" i="21" s="1"/>
  <c r="BB27" i="21"/>
  <c r="BD27" i="21" s="1"/>
  <c r="BB45" i="21"/>
  <c r="BD45" i="21" s="1"/>
  <c r="BB53" i="21"/>
  <c r="BD53" i="21" s="1"/>
  <c r="BB61" i="21"/>
  <c r="BD61" i="21" s="1"/>
  <c r="BB69" i="21"/>
  <c r="BD69" i="21" s="1"/>
  <c r="AA232" i="21"/>
  <c r="AB16" i="21"/>
  <c r="AB17" i="21" s="1"/>
  <c r="BE9" i="21"/>
  <c r="AD16" i="21"/>
  <c r="AD17" i="21" s="1"/>
  <c r="AT16" i="21"/>
  <c r="AT17" i="21" s="1"/>
  <c r="Z16" i="21"/>
  <c r="Z17" i="21" s="1"/>
  <c r="AH16" i="21"/>
  <c r="AH17" i="21" s="1"/>
  <c r="AP16" i="21"/>
  <c r="AP17" i="21" s="1"/>
  <c r="AX16" i="21"/>
  <c r="AX17" i="21" s="1"/>
  <c r="BB23" i="21"/>
  <c r="BD23" i="21" s="1"/>
  <c r="BB39" i="21"/>
  <c r="BD39" i="21" s="1"/>
  <c r="BB47" i="21"/>
  <c r="BD47" i="21" s="1"/>
  <c r="BB55" i="21"/>
  <c r="BD55" i="21" s="1"/>
  <c r="BB63" i="21"/>
  <c r="BD63" i="21" s="1"/>
  <c r="BB19" i="21"/>
  <c r="BD19" i="21" s="1"/>
  <c r="BB41" i="21"/>
  <c r="BD41" i="21" s="1"/>
  <c r="BB49" i="21"/>
  <c r="BD49" i="21" s="1"/>
  <c r="BB57" i="21"/>
  <c r="BD57" i="21" s="1"/>
  <c r="BB25" i="21"/>
  <c r="BD25" i="21" s="1"/>
  <c r="BB29" i="21"/>
  <c r="BD29" i="21" s="1"/>
  <c r="BB33" i="21"/>
  <c r="BD33" i="21" s="1"/>
  <c r="BB37" i="21"/>
  <c r="BD37" i="21" s="1"/>
  <c r="BB43" i="21"/>
  <c r="BD43" i="21" s="1"/>
  <c r="BB51" i="21"/>
  <c r="BD51" i="21" s="1"/>
  <c r="BB59" i="21"/>
  <c r="BD59" i="21" s="1"/>
  <c r="W16" i="21"/>
  <c r="W17" i="21" s="1"/>
  <c r="AA16" i="21"/>
  <c r="AA17" i="21" s="1"/>
  <c r="AE16" i="21"/>
  <c r="AE17" i="21" s="1"/>
  <c r="AI16" i="21"/>
  <c r="AI17" i="21" s="1"/>
  <c r="AM16" i="21"/>
  <c r="AM17" i="21" s="1"/>
  <c r="AQ16" i="21"/>
  <c r="AQ17" i="21" s="1"/>
  <c r="AU16" i="21"/>
  <c r="AU17" i="21" s="1"/>
  <c r="BB67" i="21"/>
  <c r="BD67" i="21" s="1"/>
  <c r="BB73" i="21"/>
  <c r="BD73" i="21" s="1"/>
  <c r="BB77" i="21"/>
  <c r="BD77" i="21" s="1"/>
  <c r="BB81" i="21"/>
  <c r="BD81" i="21" s="1"/>
  <c r="BB85" i="21"/>
  <c r="BD85" i="21" s="1"/>
  <c r="BB89" i="21"/>
  <c r="BD89" i="21" s="1"/>
  <c r="BB93" i="21"/>
  <c r="BD93" i="21" s="1"/>
  <c r="BB97" i="21"/>
  <c r="BD97" i="21" s="1"/>
  <c r="BB101" i="21"/>
  <c r="BD101" i="21" s="1"/>
  <c r="BB105" i="21"/>
  <c r="BD105" i="21" s="1"/>
  <c r="BB109" i="21"/>
  <c r="BD109" i="21" s="1"/>
  <c r="BB113" i="21"/>
  <c r="BD113" i="21" s="1"/>
  <c r="BB117" i="21"/>
  <c r="BD117" i="21" s="1"/>
  <c r="BB121" i="21"/>
  <c r="BD121" i="21" s="1"/>
  <c r="BB125" i="21"/>
  <c r="BD125" i="21" s="1"/>
  <c r="BB129" i="21"/>
  <c r="BD129" i="21" s="1"/>
  <c r="BB133" i="21"/>
  <c r="BD133" i="21" s="1"/>
  <c r="BB137" i="21"/>
  <c r="BD137" i="21" s="1"/>
  <c r="BB141" i="21"/>
  <c r="BD141" i="21" s="1"/>
  <c r="BB145" i="21"/>
  <c r="BD145" i="21" s="1"/>
  <c r="BB149" i="21"/>
  <c r="BD149" i="21" s="1"/>
  <c r="BB153" i="21"/>
  <c r="BD153" i="21" s="1"/>
  <c r="BB157" i="21"/>
  <c r="BD157" i="21" s="1"/>
  <c r="BB161" i="21"/>
  <c r="BD161" i="21" s="1"/>
  <c r="BB165" i="21"/>
  <c r="BD165" i="21" s="1"/>
  <c r="BB169" i="21"/>
  <c r="BD169" i="21" s="1"/>
  <c r="BB173" i="21"/>
  <c r="BD173" i="21" s="1"/>
  <c r="BB177" i="21"/>
  <c r="BD177" i="21" s="1"/>
  <c r="BB181" i="21"/>
  <c r="BD181" i="21" s="1"/>
  <c r="BB185" i="21"/>
  <c r="BD185" i="21" s="1"/>
  <c r="BB189" i="21"/>
  <c r="BD189" i="21" s="1"/>
  <c r="BB193" i="21"/>
  <c r="BD193" i="21" s="1"/>
  <c r="BB197" i="21"/>
  <c r="BD197" i="21" s="1"/>
  <c r="BB201" i="21"/>
  <c r="BD201" i="21" s="1"/>
  <c r="BB205" i="21"/>
  <c r="BD205" i="21" s="1"/>
  <c r="BB209" i="21"/>
  <c r="BD209" i="21" s="1"/>
  <c r="BB213" i="21"/>
  <c r="BD213" i="21" s="1"/>
  <c r="BB217" i="21"/>
  <c r="BD217" i="21" s="1"/>
  <c r="Y16" i="21"/>
  <c r="Y17" i="21" s="1"/>
  <c r="AC16" i="21"/>
  <c r="AC17" i="21" s="1"/>
  <c r="AG16" i="21"/>
  <c r="AG17" i="21" s="1"/>
  <c r="AK16" i="21"/>
  <c r="AK17" i="21" s="1"/>
  <c r="AO16" i="21"/>
  <c r="AO17" i="21" s="1"/>
  <c r="AS16" i="21"/>
  <c r="AS17" i="21" s="1"/>
  <c r="BB71" i="21"/>
  <c r="BD71" i="21" s="1"/>
  <c r="BB75" i="21"/>
  <c r="BD75" i="21" s="1"/>
  <c r="BB79" i="21"/>
  <c r="BD79" i="21" s="1"/>
  <c r="BB83" i="21"/>
  <c r="BD83" i="21" s="1"/>
  <c r="BB87" i="21"/>
  <c r="BD87" i="21" s="1"/>
  <c r="BB91" i="21"/>
  <c r="BD91" i="21" s="1"/>
  <c r="BB95" i="21"/>
  <c r="BD95" i="21" s="1"/>
  <c r="BB99" i="21"/>
  <c r="BD99" i="21" s="1"/>
  <c r="BB103" i="21"/>
  <c r="BD103" i="21" s="1"/>
  <c r="BB107" i="21"/>
  <c r="BD107" i="21" s="1"/>
  <c r="BB111" i="21"/>
  <c r="BD111" i="21" s="1"/>
  <c r="BB115" i="21"/>
  <c r="BD115" i="21" s="1"/>
  <c r="BB119" i="21"/>
  <c r="BD119" i="21" s="1"/>
  <c r="BB123" i="21"/>
  <c r="BD123" i="21" s="1"/>
  <c r="BB127" i="21"/>
  <c r="BD127" i="21" s="1"/>
  <c r="BB131" i="21"/>
  <c r="BD131" i="21" s="1"/>
  <c r="BB135" i="21"/>
  <c r="BD135" i="21" s="1"/>
  <c r="BB139" i="21"/>
  <c r="BD139" i="21" s="1"/>
  <c r="BB143" i="21"/>
  <c r="BD143" i="21" s="1"/>
  <c r="BB147" i="21"/>
  <c r="BD147" i="21" s="1"/>
  <c r="BB151" i="21"/>
  <c r="BD151" i="21" s="1"/>
  <c r="BB155" i="21"/>
  <c r="BD155" i="21" s="1"/>
  <c r="BB159" i="21"/>
  <c r="BD159" i="21" s="1"/>
  <c r="BB163" i="21"/>
  <c r="BD163" i="21" s="1"/>
  <c r="BB167" i="21"/>
  <c r="BD167" i="21" s="1"/>
  <c r="BB171" i="21"/>
  <c r="BD171" i="21" s="1"/>
  <c r="BB175" i="21"/>
  <c r="BD175" i="21" s="1"/>
  <c r="BB179" i="21"/>
  <c r="BD179" i="21" s="1"/>
  <c r="BB183" i="21"/>
  <c r="BD183" i="21" s="1"/>
  <c r="BB187" i="21"/>
  <c r="BD187" i="21" s="1"/>
  <c r="BB191" i="21"/>
  <c r="BD191" i="21" s="1"/>
  <c r="BB195" i="21"/>
  <c r="BD195" i="21" s="1"/>
  <c r="BB199" i="21"/>
  <c r="BD199" i="21" s="1"/>
  <c r="BB203" i="21"/>
  <c r="BD203" i="21" s="1"/>
  <c r="BB207" i="21"/>
  <c r="BD207" i="21" s="1"/>
  <c r="BB211" i="21"/>
  <c r="BD211" i="21" s="1"/>
  <c r="BB215" i="21"/>
  <c r="BD215" i="21" s="1"/>
  <c r="U237" i="21"/>
  <c r="AQ223" i="21" s="1"/>
  <c r="AF232" i="21"/>
  <c r="AK232" i="21" s="1"/>
  <c r="AF237" i="21" s="1"/>
  <c r="AK237" i="21" s="1"/>
  <c r="AV223" i="21" s="1"/>
  <c r="AF231" i="21"/>
  <c r="AC227" i="21" l="1"/>
  <c r="M227" i="21"/>
  <c r="O227" i="21"/>
  <c r="BA223" i="21"/>
  <c r="AE227"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F15" i="20"/>
  <c r="AF16" i="20" s="1"/>
  <c r="BE14" i="20"/>
  <c r="BE15" i="20" s="1"/>
  <c r="BE16" i="20" s="1"/>
  <c r="BD14" i="20"/>
  <c r="BC14" i="20"/>
  <c r="AJ2" i="20"/>
  <c r="BB15" i="20" s="1"/>
  <c r="BB16" i="20" s="1"/>
  <c r="D48" i="19"/>
  <c r="L47" i="19"/>
  <c r="L46" i="19"/>
  <c r="L48" i="19" s="1"/>
  <c r="D45" i="19"/>
  <c r="L44" i="19"/>
  <c r="L43" i="19"/>
  <c r="L45" i="19" s="1"/>
  <c r="D42" i="19"/>
  <c r="L41" i="19"/>
  <c r="L40" i="19"/>
  <c r="L42" i="19" s="1"/>
  <c r="D39" i="19"/>
  <c r="D38" i="19"/>
  <c r="D37" i="19"/>
  <c r="D36" i="19"/>
  <c r="D35" i="19"/>
  <c r="D34" i="19"/>
  <c r="D33" i="19"/>
  <c r="D32" i="19"/>
  <c r="D31" i="19"/>
  <c r="D30" i="19"/>
  <c r="D29" i="19"/>
  <c r="D28" i="19"/>
  <c r="D27" i="19"/>
  <c r="D26" i="19"/>
  <c r="D25" i="19"/>
  <c r="D24" i="19"/>
  <c r="L23" i="19"/>
  <c r="D23" i="19"/>
  <c r="L22" i="19"/>
  <c r="D22" i="19"/>
  <c r="L21" i="19"/>
  <c r="D21" i="19"/>
  <c r="L20" i="19"/>
  <c r="D20" i="19"/>
  <c r="L19" i="19"/>
  <c r="D19" i="19"/>
  <c r="L18" i="19"/>
  <c r="D18" i="19"/>
  <c r="L17" i="19"/>
  <c r="D17" i="19"/>
  <c r="L16" i="19"/>
  <c r="D16" i="19"/>
  <c r="L15" i="19"/>
  <c r="D15" i="19"/>
  <c r="L14" i="19"/>
  <c r="D14" i="19"/>
  <c r="L13" i="19"/>
  <c r="D13" i="19"/>
  <c r="L12" i="19"/>
  <c r="D12" i="19"/>
  <c r="L11" i="19"/>
  <c r="AF20" i="20" s="1"/>
  <c r="D11" i="19"/>
  <c r="L10" i="19"/>
  <c r="D10" i="19"/>
  <c r="L9" i="19"/>
  <c r="D9" i="19"/>
  <c r="L8" i="19"/>
  <c r="BA18" i="20" s="1"/>
  <c r="D8" i="19"/>
  <c r="L7" i="19"/>
  <c r="D7"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BF200" i="20" l="1"/>
  <c r="BH200" i="20" s="1"/>
  <c r="AN15" i="20"/>
  <c r="AN16" i="20" s="1"/>
  <c r="BF112" i="20"/>
  <c r="BH112" i="20" s="1"/>
  <c r="BF128" i="20"/>
  <c r="BH128" i="20" s="1"/>
  <c r="BF144" i="20"/>
  <c r="BH144" i="20" s="1"/>
  <c r="BF160" i="20"/>
  <c r="BH160" i="20" s="1"/>
  <c r="BF192" i="20"/>
  <c r="BH192" i="20" s="1"/>
  <c r="AV15" i="20"/>
  <c r="AV16" i="20" s="1"/>
  <c r="BF88" i="20"/>
  <c r="BH88" i="20" s="1"/>
  <c r="BF104" i="20"/>
  <c r="BH104" i="20" s="1"/>
  <c r="BF120" i="20"/>
  <c r="BH120" i="20" s="1"/>
  <c r="BF168" i="20"/>
  <c r="BH168"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Q222" i="20"/>
  <c r="Q226" i="20" s="1"/>
  <c r="BF18" i="20"/>
  <c r="BH18" i="20" s="1"/>
  <c r="BF20" i="20"/>
  <c r="BH20" i="20" s="1"/>
  <c r="AG226" i="20"/>
  <c r="S226" i="20"/>
  <c r="AI226" i="20"/>
  <c r="L12"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8" i="16"/>
  <c r="L47" i="16"/>
  <c r="L46" i="16"/>
  <c r="L48" i="16" s="1"/>
  <c r="D45" i="16"/>
  <c r="L44" i="16"/>
  <c r="L43" i="16"/>
  <c r="L45" i="16" s="1"/>
  <c r="D42" i="16"/>
  <c r="L41" i="16"/>
  <c r="L40" i="16"/>
  <c r="D39" i="16"/>
  <c r="D38" i="16"/>
  <c r="D37" i="16"/>
  <c r="D36" i="16"/>
  <c r="D35" i="16"/>
  <c r="D34" i="16"/>
  <c r="D33" i="16"/>
  <c r="D32" i="16"/>
  <c r="D31" i="16"/>
  <c r="D30" i="16"/>
  <c r="D29" i="16"/>
  <c r="D28" i="16"/>
  <c r="D27" i="16"/>
  <c r="D26" i="16"/>
  <c r="D25" i="16"/>
  <c r="D24" i="16"/>
  <c r="L23" i="16"/>
  <c r="D23" i="16"/>
  <c r="L22" i="16"/>
  <c r="D22" i="16"/>
  <c r="L21" i="16"/>
  <c r="D21" i="16"/>
  <c r="L20" i="16"/>
  <c r="D20" i="16"/>
  <c r="L19" i="16"/>
  <c r="D19" i="16"/>
  <c r="L18" i="16"/>
  <c r="D18" i="16"/>
  <c r="L17" i="16"/>
  <c r="D17" i="16"/>
  <c r="L16" i="16"/>
  <c r="D16" i="16"/>
  <c r="L15" i="16"/>
  <c r="D15" i="16"/>
  <c r="L14" i="16"/>
  <c r="D14" i="16"/>
  <c r="L13" i="16"/>
  <c r="D13" i="16"/>
  <c r="D12" i="16"/>
  <c r="L11" i="16"/>
  <c r="D11" i="16"/>
  <c r="L10" i="16"/>
  <c r="D10" i="16"/>
  <c r="L9" i="16"/>
  <c r="D9" i="16"/>
  <c r="L8" i="16"/>
  <c r="D8" i="16"/>
  <c r="L7" i="16"/>
  <c r="D7" i="16"/>
  <c r="AZ42" i="10" l="1"/>
  <c r="AZ62" i="10"/>
  <c r="AA72" i="10"/>
  <c r="AA52" i="10"/>
  <c r="AL26" i="10"/>
  <c r="AW20" i="10"/>
  <c r="AY34" i="10"/>
  <c r="AU20" i="10"/>
  <c r="AG20" i="10"/>
  <c r="AW28" i="10"/>
  <c r="AE26" i="10"/>
  <c r="AU28" i="10"/>
  <c r="AL34" i="10"/>
  <c r="AZ26" i="10"/>
  <c r="AP20" i="10"/>
  <c r="AM28" i="10"/>
  <c r="BB20" i="10"/>
  <c r="AS34" i="10"/>
  <c r="AR34" i="10"/>
  <c r="AK34" i="10"/>
  <c r="AP28" i="10"/>
  <c r="AB20" i="10"/>
  <c r="AN20" i="10"/>
  <c r="AE34" i="10"/>
  <c r="AH28" i="10"/>
  <c r="AS26" i="10"/>
  <c r="AG28" i="10"/>
  <c r="AZ34" i="10"/>
  <c r="AE28" i="10"/>
  <c r="AD34" i="10"/>
  <c r="AI20" i="10"/>
  <c r="AV24" i="10"/>
  <c r="AM24" i="10"/>
  <c r="AH24" i="10"/>
  <c r="AN24" i="10"/>
  <c r="AI24" i="10"/>
  <c r="AW24" i="10"/>
  <c r="AC24" i="10"/>
  <c r="AT24" i="10"/>
  <c r="AJ24" i="10"/>
  <c r="AA24" i="10"/>
  <c r="BA24" i="10"/>
  <c r="AX24" i="10"/>
  <c r="AF24" i="10"/>
  <c r="AG24" i="10"/>
  <c r="AB24" i="10"/>
  <c r="BB24" i="10"/>
  <c r="AO24" i="10"/>
  <c r="AU24" i="10"/>
  <c r="AQ24" i="10"/>
  <c r="AP24"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2"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Q82" i="10"/>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<sst xmlns="http://schemas.openxmlformats.org/spreadsheetml/2006/main" count="2356" uniqueCount="325">
  <si>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</si>
  <si>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</si>
  <si>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</si>
  <si>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</si>
  <si>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</si>
  <si>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</si>
  <si>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</si>
  <si>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</si>
  <si>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</si>
  <si>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</si>
  <si>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</si>
  <si>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</si>
  <si>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</si>
  <si>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</si>
  <si>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</si>
  <si>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</si>
  <si>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</si>
  <si>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</si>
  <si>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</si>
  <si>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</si>
  <si>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</si>
  <si>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</si>
  <si>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</si>
  <si>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</si>
  <si>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</si>
  <si>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</si>
  <si>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</si>
  <si>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</si>
  <si>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</si>
  <si>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</si>
  <si>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</si>
  <si>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</si>
  <si>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</si>
  <si>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</si>
  <si>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</si>
  <si>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</si>
  <si>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</si>
  <si>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</si>
  <si>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</si>
  <si>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</si>
  <si>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</si>
  <si>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</si>
  <si>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</si>
  <si>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</si>
  <si>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</si>
  <si>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</si>
  <si>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</si>
  <si>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</si>
  <si>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</si>
  <si>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</si>
  <si>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</si>
  <si>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</si>
  <si>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</si>
  <si>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</si>
  <si>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</si>
  <si>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</si>
  <si>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</si>
  <si>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</si>
  <si>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</si>
  <si>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</si>
  <si>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</si>
  <si>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</si>
  <si>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</si>
  <si>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</si>
  <si>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</si>
  <si>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</si>
  <si>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</si>
  <si>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</si>
  <si>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</si>
  <si>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</si>
  <si>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</si>
  <si>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</si>
  <si>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</si>
  <si>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</si>
  <si>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</si>
  <si>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</si>
  <si>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</si>
  <si>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</si>
  <si>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</si>
  <si>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</si>
  <si>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</si>
  <si>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</si>
  <si>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</si>
  <si>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</si>
  <si>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</si>
  <si>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</si>
  <si>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</si>
  <si>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</si>
  <si>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</si>
  <si>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</si>
  <si>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</si>
  <si>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</si>
  <si>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</si>
  <si>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</si>
  <si>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</si>
  <si>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</si>
  <si>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</si>
  <si>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</si>
  <si>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</si>
  <si>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</si>
  <si>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</si>
  <si>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</si>
  <si>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</si>
  <si>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</si>
  <si>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</si>
  <si>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</si>
  <si>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</si>
  <si>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</si>
  <si>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</si>
  <si>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</si>
  <si>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</si>
  <si>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</si>
  <si>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</si>
  <si>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</si>
  <si>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</si>
  <si>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</si>
  <si>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</si>
  <si>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</si>
  <si>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</si>
  <si>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</si>
  <si>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</si>
  <si>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</si>
  <si>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</si>
  <si>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</si>
  <si>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</si>
  <si>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</si>
  <si>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</si>
  <si>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</si>
  <si>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</si>
  <si>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</si>
  <si>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</si>
  <si>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</si>
  <si>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</si>
  <si>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</si>
  <si>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</si>
  <si>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</si>
  <si>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</si>
  <si>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</si>
  <si>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</si>
  <si>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</si>
  <si>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</si>
  <si>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</si>
  <si>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</si>
  <si>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</si>
  <si>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</si>
  <si>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</si>
  <si>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</si>
  <si>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</si>
  <si>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</si>
  <si>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</si>
  <si>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</si>
  <si>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</si>
  <si>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</si>
  <si>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</si>
  <si>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</si>
  <si>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</si>
  <si>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</si>
  <si>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</si>
  <si>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</si>
  <si>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</si>
  <si>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</si>
  <si>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</si>
  <si>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</si>
  <si>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</si>
  <si>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</si>
  <si>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</si>
  <si>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</si>
  <si>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</si>
  <si>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</si>
  <si>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</si>
  <si>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</si>
  <si>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</si>
  <si>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</si>
  <si>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</si>
  <si>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</si>
  <si>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</si>
  <si>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</si>
  <si>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</si>
  <si>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</si>
  <si>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</si>
  <si>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</si>
  <si>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</si>
  <si>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</si>
  <si>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</si>
  <si>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</si>
  <si>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</si>
  <si>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</si>
  <si>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</si>
  <si>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</si>
  <si>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</si>
  <si>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</si>
  <si>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</si>
  <si>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</si>
  <si>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</si>
  <si>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</si>
  <si>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</si>
  <si>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</si>
  <si>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</si>
  <si>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</si>
  <si>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</si>
  <si>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</si>
  <si>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</si>
  <si>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</si>
  <si>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</si>
  <si>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</si>
  <si>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</si>
  <si>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</si>
  <si>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</si>
  <si>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</si>
  <si>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</si>
  <si>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</si>
  <si>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</si>
  <si>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</si>
  <si>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</si>
  <si>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</si>
  <si>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</si>
  <si>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</si>
  <si>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</si>
  <si>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</si>
  <si>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</si>
  <si>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</si>
  <si>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</si>
  <si>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</si>
  <si>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</si>
  <si>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</si>
  <si>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</si>
  <si>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</si>
  <si>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</si>
  <si>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</si>
  <si>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</si>
  <si>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</si>
  <si>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</si>
  <si>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</si>
  <si>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</si>
  <si>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</si>
  <si>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</si>
  <si>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</si>
  <si>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</si>
  <si>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</si>
  <si>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</si>
  <si>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</si>
  <si>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</si>
  <si>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</si>
  <si>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</si>
  <si>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</si>
  <si>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</si>
  <si>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</si>
  <si>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</si>
  <si>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</si>
  <si>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</si>
  <si>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</si>
  <si>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</si>
  <si>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</si>
  <si>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</si>
  <si>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</si>
  <si>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</si>
  <si>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</si>
  <si>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</si>
  <si>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</si>
  <si>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</si>
  <si>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</si>
  <si>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</si>
  <si>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</si>
  <si>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</si>
  <si>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</si>
  <si>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</si>
  <si>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</si>
  <si>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</si>
  <si>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</si>
  <si>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</si>
  <si>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</si>
  <si>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</si>
  <si>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</si>
  <si>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</si>
  <si>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</si>
  <si>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</si>
  <si>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</si>
  <si>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</si>
  <si>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</si>
  <si>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</si>
  <si>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</si>
  <si>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</si>
  <si>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</si>
  <si>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</si>
  <si>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</si>
  <si>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</si>
  <si>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</si>
  <si>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</si>
  <si>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</si>
  <si>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</si>
  <si>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</si>
  <si>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</si>
  <si>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</si>
  <si>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</si>
  <si>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</si>
  <si>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</si>
  <si>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</si>
  <si>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</si>
  <si>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</si>
  <si>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</si>
  <si>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</si>
  <si>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</si>
  <si>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</si>
  <si>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</si>
  <si>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</si>
  <si>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</si>
  <si>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</si>
  <si>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</si>
  <si>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</si>
  <si>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指定介護老人保健施設（従来型）・（介護予防）短期入所療養介護</t>
    <rPh sb="0" eb="2">
      <t>シテイ</t>
    </rPh>
    <rPh sb="2" eb="4">
      <t>カイゴ</t>
    </rPh>
    <rPh sb="4" eb="6">
      <t>ロウジン</t>
    </rPh>
    <rPh sb="6" eb="8">
      <t>ホケン</t>
    </rPh>
    <rPh sb="8" eb="10">
      <t>シセツ</t>
    </rPh>
    <rPh sb="11" eb="13">
      <t>ジュウライ</t>
    </rPh>
    <rPh sb="13" eb="14">
      <t>ガタ</t>
    </rPh>
    <rPh sb="17" eb="21">
      <t>カイゴヨボウ</t>
    </rPh>
    <rPh sb="22" eb="24">
      <t>タンキ</t>
    </rPh>
    <rPh sb="24" eb="26">
      <t>ニュウショ</t>
    </rPh>
    <rPh sb="26" eb="28">
      <t>リョウヨウ</t>
    </rPh>
    <rPh sb="28" eb="30">
      <t>カイゴ</t>
    </rPh>
    <phoneticPr fontId="2"/>
  </si>
  <si>
    <t>社会福祉士</t>
    <rPh sb="0" eb="2">
      <t>シャカイ</t>
    </rPh>
    <rPh sb="2" eb="5">
      <t>フクシシ</t>
    </rPh>
    <phoneticPr fontId="1"/>
  </si>
  <si>
    <t>社会福祉主事任用資格</t>
  </si>
  <si>
    <t>精神保健福祉士</t>
    <rPh sb="0" eb="2">
      <t>セイシン</t>
    </rPh>
    <rPh sb="2" eb="4">
      <t>ホケン</t>
    </rPh>
    <rPh sb="4" eb="7">
      <t>フクシシ</t>
    </rPh>
    <phoneticPr fontId="2"/>
  </si>
  <si>
    <t>介護福祉士</t>
    <rPh sb="0" eb="5">
      <t>カイゴフクシシ</t>
    </rPh>
    <phoneticPr fontId="2"/>
  </si>
  <si>
    <t>介護支援専門員</t>
    <rPh sb="0" eb="7">
      <t>カイゴシエンセンモンイン</t>
    </rPh>
    <phoneticPr fontId="2"/>
  </si>
  <si>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</si>
  <si>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</si>
  <si>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</si>
  <si>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</si>
  <si>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</si>
  <si>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</si>
  <si>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</si>
  <si>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</si>
  <si>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老健【様式３－２】</t>
    <rPh sb="0" eb="2">
      <t>ロウケン</t>
    </rPh>
    <rPh sb="3" eb="5">
      <t>ヨウシキ</t>
    </rPh>
    <phoneticPr fontId="2"/>
  </si>
  <si>
    <t>老健【様式３－１】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</si>
</sst>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2">
    <xf numFmtId="0" fontId="0" fillId="0" borderId="0">
      <alignment vertical="center"/>
    </xf>
    <xf numFmtId="38" fontId="17" fillId="0" borderId="0" applyFont="0" applyFill="0" applyBorder="0" applyAlignment="0" applyProtection="0">
      <alignment vertical="center"/>
    </xf>
  </cellStyleXfs>
  <cellXfs count="42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04" xfId="0" applyFont="1" applyFill="1" applyBorder="1" applyAlignment="1" applyProtection="1">
      <alignment horizontal="center" vertical="center" shrinkToFit="1"/>
      <protection locked="0"/>
    </xf>
    <xf numFmtId="0" fontId="8" fillId="2" borderId="105" xfId="0" applyFont="1" applyFill="1" applyBorder="1" applyAlignment="1" applyProtection="1">
      <alignment horizontal="center" vertical="center" shrinkToFit="1"/>
      <protection locked="0"/>
    </xf>
    <xf numFmtId="0" fontId="8" fillId="2" borderId="106" xfId="0" applyFont="1" applyFill="1" applyBorder="1" applyAlignment="1" applyProtection="1">
      <alignment horizontal="center" vertical="center" shrinkToFit="1"/>
      <protection locked="0"/>
    </xf>
    <xf numFmtId="0" fontId="8" fillId="2" borderId="10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3" xfId="0" applyFont="1" applyBorder="1" applyAlignment="1">
      <alignment horizontal="center" vertical="center"/>
    </xf>
    <xf numFmtId="0" fontId="8"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2" xfId="0" applyFont="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1" fontId="8" fillId="0" borderId="110" xfId="0" applyNumberFormat="1" applyFont="1" applyBorder="1" applyAlignment="1">
      <alignment horizontal="center" vertical="center" wrapText="1"/>
    </xf>
    <xf numFmtId="1" fontId="8" fillId="0" borderId="109" xfId="0" applyNumberFormat="1" applyFont="1" applyBorder="1" applyAlignment="1">
      <alignment horizontal="center" vertical="center" wrapText="1"/>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0" borderId="57" xfId="0" applyFont="1" applyBorder="1" applyAlignment="1">
      <alignment horizontal="center" vertical="center"/>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678007</xdr:colOff>
      <xdr:row>1</xdr:row>
      <xdr:rowOff>24822</xdr:rowOff>
    </xdr:to>
    <xdr:sp macro="" textlink="">
      <xdr:nvSpPr>
        <xdr:cNvPr id="2" name="正方形/長方形 1">
          <a:extLst>
            <a:ext uri="{FF2B5EF4-FFF2-40B4-BE49-F238E27FC236}">
              <a16:creationId xmlns:a16="http://schemas.microsoft.com/office/drawing/2014/main" id="{2C7B4598-C6C0-45E9-A8DD-2C03F01F1E8A}"/>
            </a:ext>
          </a:extLst>
        </xdr:cNvPr>
        <xdr:cNvSpPr/>
      </xdr:nvSpPr>
      <xdr:spPr>
        <a:xfrm>
          <a:off x="9525" y="0"/>
          <a:ext cx="122093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O291"/>
  <sheetViews>
    <sheetView showGridLines="0" tabSelected="1" view="pageBreakPreview" zoomScaleNormal="55" zoomScaleSheetLayoutView="100" workbookViewId="0">
      <selection activeCell="B2" sqref="B2"/>
    </sheetView>
  </sheetViews>
  <sheetFormatPr defaultColWidth="4.5" defaultRowHeight="14.25" x14ac:dyDescent="0.4"/>
  <cols>
    <col min="1" max="1" width="0.875" style="1" customWidth="1"/>
    <col min="2" max="2" width="6.3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ht="26.25" customHeight="1" x14ac:dyDescent="0.4">
      <c r="B1" s="1" t="s">
        <v>324</v>
      </c>
    </row>
    <row r="2" spans="2:67" s="6" customFormat="1" ht="20.25" customHeight="1" x14ac:dyDescent="0.4">
      <c r="C2" s="5"/>
      <c r="D2" s="5"/>
      <c r="E2" s="5"/>
      <c r="F2" s="5"/>
      <c r="G2" s="5"/>
      <c r="H2" s="5"/>
      <c r="I2" s="5"/>
      <c r="J2" s="5"/>
      <c r="M2" s="7" t="s">
        <v>0</v>
      </c>
      <c r="P2" s="5"/>
      <c r="Q2" s="5"/>
      <c r="R2" s="5"/>
      <c r="S2" s="5"/>
      <c r="T2" s="5"/>
      <c r="U2" s="5"/>
      <c r="V2" s="5"/>
      <c r="W2" s="5"/>
      <c r="AS2" s="9" t="s">
        <v>30</v>
      </c>
      <c r="AT2" s="361" t="s">
        <v>309</v>
      </c>
      <c r="AU2" s="362"/>
      <c r="AV2" s="362"/>
      <c r="AW2" s="362"/>
      <c r="AX2" s="362"/>
      <c r="AY2" s="362"/>
      <c r="AZ2" s="362"/>
      <c r="BA2" s="362"/>
      <c r="BB2" s="362"/>
      <c r="BC2" s="362"/>
      <c r="BD2" s="362"/>
      <c r="BE2" s="362"/>
      <c r="BF2" s="362"/>
      <c r="BG2" s="362"/>
      <c r="BH2" s="362"/>
      <c r="BI2" s="362"/>
      <c r="BJ2" s="9" t="s">
        <v>2</v>
      </c>
    </row>
    <row r="3" spans="2:67" s="8" customFormat="1" ht="20.25" customHeight="1" x14ac:dyDescent="0.4">
      <c r="J3" s="7"/>
      <c r="M3" s="7"/>
      <c r="N3" s="7"/>
      <c r="P3" s="9"/>
      <c r="Q3" s="9"/>
      <c r="R3" s="9"/>
      <c r="S3" s="9"/>
      <c r="T3" s="9"/>
      <c r="U3" s="9"/>
      <c r="V3" s="9"/>
      <c r="W3" s="9"/>
      <c r="AB3" s="132" t="s">
        <v>27</v>
      </c>
      <c r="AC3" s="363">
        <v>6</v>
      </c>
      <c r="AD3" s="363"/>
      <c r="AE3" s="132" t="s">
        <v>28</v>
      </c>
      <c r="AF3" s="364">
        <f>IF(AC3=0,"",YEAR(DATE(2018+AC3,1,1)))</f>
        <v>2024</v>
      </c>
      <c r="AG3" s="364"/>
      <c r="AH3" s="133" t="s">
        <v>29</v>
      </c>
      <c r="AI3" s="133" t="s">
        <v>1</v>
      </c>
      <c r="AJ3" s="363"/>
      <c r="AK3" s="363"/>
      <c r="AL3" s="133" t="s">
        <v>24</v>
      </c>
      <c r="AS3" s="9" t="s">
        <v>31</v>
      </c>
      <c r="AT3" s="363" t="s">
        <v>167</v>
      </c>
      <c r="AU3" s="363"/>
      <c r="AV3" s="363"/>
      <c r="AW3" s="363"/>
      <c r="AX3" s="363"/>
      <c r="AY3" s="363"/>
      <c r="AZ3" s="363"/>
      <c r="BA3" s="363"/>
      <c r="BB3" s="363"/>
      <c r="BC3" s="363"/>
      <c r="BD3" s="363"/>
      <c r="BE3" s="363"/>
      <c r="BF3" s="363"/>
      <c r="BG3" s="363"/>
      <c r="BH3" s="363"/>
      <c r="BI3" s="363"/>
      <c r="BJ3" s="9" t="s">
        <v>2</v>
      </c>
      <c r="BK3" s="9"/>
      <c r="BL3" s="9"/>
      <c r="BM3" s="9"/>
    </row>
    <row r="4" spans="2:67" s="8" customFormat="1" ht="20.25" customHeight="1" x14ac:dyDescent="0.4">
      <c r="J4" s="7"/>
      <c r="M4" s="7"/>
      <c r="O4" s="9"/>
      <c r="P4" s="9"/>
      <c r="Q4" s="9"/>
      <c r="R4" s="9"/>
      <c r="S4" s="9"/>
      <c r="T4" s="9"/>
      <c r="U4" s="9"/>
      <c r="AC4" s="15"/>
      <c r="AD4" s="15"/>
      <c r="AE4" s="16"/>
      <c r="AF4" s="17"/>
      <c r="AG4" s="16"/>
      <c r="BD4" s="18" t="s">
        <v>21</v>
      </c>
      <c r="BE4" s="365" t="s">
        <v>192</v>
      </c>
      <c r="BF4" s="366"/>
      <c r="BG4" s="366"/>
      <c r="BH4" s="367"/>
      <c r="BI4" s="9"/>
    </row>
    <row r="5" spans="2:67" s="8" customFormat="1" ht="20.25"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59"/>
      <c r="AD5" s="159"/>
      <c r="AE5" s="160"/>
      <c r="AF5" s="161"/>
      <c r="AG5" s="160"/>
      <c r="AH5" s="29"/>
      <c r="AI5" s="29"/>
      <c r="AJ5" s="29"/>
      <c r="AK5" s="29"/>
      <c r="AL5" s="29"/>
      <c r="AM5" s="29"/>
      <c r="AN5" s="29"/>
      <c r="AO5" s="29"/>
      <c r="AP5" s="29"/>
      <c r="AQ5" s="29"/>
      <c r="AR5" s="29"/>
      <c r="BD5" s="18" t="s">
        <v>194</v>
      </c>
      <c r="BE5" s="365" t="s">
        <v>193</v>
      </c>
      <c r="BF5" s="366"/>
      <c r="BG5" s="366"/>
      <c r="BH5" s="367"/>
      <c r="BI5" s="9"/>
    </row>
    <row r="6" spans="2:67" s="8" customFormat="1" ht="9" customHeight="1" x14ac:dyDescent="0.4">
      <c r="B6" s="29"/>
      <c r="C6" s="29"/>
      <c r="D6" s="29"/>
      <c r="E6" s="29"/>
      <c r="F6" s="29"/>
      <c r="G6" s="29"/>
      <c r="H6" s="29"/>
      <c r="I6" s="29"/>
      <c r="J6" s="157"/>
      <c r="K6" s="29"/>
      <c r="L6" s="29"/>
      <c r="M6" s="157"/>
      <c r="N6" s="29"/>
      <c r="O6" s="158"/>
      <c r="P6" s="158"/>
      <c r="Q6" s="158"/>
      <c r="R6" s="158"/>
      <c r="S6" s="158"/>
      <c r="T6" s="158"/>
      <c r="U6" s="158"/>
      <c r="V6" s="29"/>
      <c r="W6" s="29"/>
      <c r="X6" s="29"/>
      <c r="Y6" s="29"/>
      <c r="Z6" s="29"/>
      <c r="AA6" s="29"/>
      <c r="AB6" s="29"/>
      <c r="AC6" s="162"/>
      <c r="AD6" s="162"/>
      <c r="AE6" s="29"/>
      <c r="AF6" s="29"/>
      <c r="AG6" s="29"/>
      <c r="AH6" s="29"/>
      <c r="AI6" s="29"/>
      <c r="AJ6" s="27"/>
      <c r="AK6" s="27"/>
      <c r="AL6" s="27"/>
      <c r="AM6" s="27"/>
      <c r="AN6" s="27"/>
      <c r="AO6" s="27"/>
      <c r="AP6" s="27"/>
      <c r="AQ6" s="27"/>
      <c r="AR6" s="27"/>
      <c r="AS6" s="6"/>
      <c r="AT6" s="6"/>
      <c r="AU6" s="6"/>
      <c r="AV6" s="6"/>
      <c r="AW6" s="6"/>
      <c r="AX6" s="6"/>
      <c r="AY6" s="6"/>
      <c r="AZ6" s="6"/>
      <c r="BA6" s="6"/>
      <c r="BB6" s="6"/>
      <c r="BC6" s="6"/>
      <c r="BD6" s="6"/>
      <c r="BE6" s="6"/>
      <c r="BF6" s="6"/>
      <c r="BG6" s="6"/>
      <c r="BH6" s="19"/>
      <c r="BI6" s="19"/>
    </row>
    <row r="7" spans="2:67" s="8" customFormat="1" ht="21" customHeight="1" x14ac:dyDescent="0.4">
      <c r="B7" s="34"/>
      <c r="C7" s="31"/>
      <c r="D7" s="31"/>
      <c r="E7" s="31"/>
      <c r="F7" s="31"/>
      <c r="G7" s="31"/>
      <c r="H7" s="31"/>
      <c r="I7" s="31"/>
      <c r="J7" s="31"/>
      <c r="K7" s="39"/>
      <c r="L7" s="39"/>
      <c r="M7" s="39"/>
      <c r="N7" s="37"/>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t="s">
        <v>207</v>
      </c>
      <c r="AP7" s="27"/>
      <c r="AQ7" s="27"/>
      <c r="AR7" s="27"/>
      <c r="AS7" s="6"/>
      <c r="AT7" s="6"/>
      <c r="AU7" s="6"/>
      <c r="AW7" s="35"/>
      <c r="AX7" s="35"/>
      <c r="AY7" s="2"/>
      <c r="AZ7" s="6"/>
      <c r="BA7" s="388">
        <v>40</v>
      </c>
      <c r="BB7" s="389"/>
      <c r="BC7" s="2" t="s">
        <v>22</v>
      </c>
      <c r="BD7" s="6"/>
      <c r="BE7" s="388">
        <v>160</v>
      </c>
      <c r="BF7" s="389"/>
      <c r="BG7" s="2" t="s">
        <v>23</v>
      </c>
      <c r="BH7" s="6"/>
      <c r="BI7" s="19"/>
    </row>
    <row r="8" spans="2:67" s="8" customFormat="1" ht="5.25" customHeight="1" x14ac:dyDescent="0.4">
      <c r="B8" s="34"/>
      <c r="C8" s="38"/>
      <c r="D8" s="38"/>
      <c r="E8" s="38"/>
      <c r="F8" s="38"/>
      <c r="G8" s="38"/>
      <c r="H8" s="38"/>
      <c r="I8" s="38"/>
      <c r="J8" s="39"/>
      <c r="K8" s="39"/>
      <c r="L8" s="39"/>
      <c r="M8" s="37"/>
      <c r="N8" s="39"/>
      <c r="O8" s="39"/>
      <c r="P8" s="39"/>
      <c r="Q8" s="39"/>
      <c r="R8" s="29"/>
      <c r="S8" s="29"/>
      <c r="T8" s="29"/>
      <c r="U8" s="29"/>
      <c r="V8" s="29"/>
      <c r="W8" s="29"/>
      <c r="X8" s="29"/>
      <c r="Y8" s="29"/>
      <c r="Z8" s="29"/>
      <c r="AA8" s="29"/>
      <c r="AB8" s="29"/>
      <c r="AC8" s="29"/>
      <c r="AD8" s="29"/>
      <c r="AE8" s="29"/>
      <c r="AF8" s="29"/>
      <c r="AG8" s="29"/>
      <c r="AH8" s="29"/>
      <c r="AI8" s="29"/>
      <c r="AJ8" s="27"/>
      <c r="AK8" s="27"/>
      <c r="AL8" s="27"/>
      <c r="AM8" s="27"/>
      <c r="AN8" s="27"/>
      <c r="AO8" s="27"/>
      <c r="AP8" s="27"/>
      <c r="AQ8" s="27"/>
      <c r="AR8" s="27"/>
      <c r="AS8" s="27"/>
      <c r="AT8" s="27"/>
      <c r="AU8" s="27"/>
      <c r="AV8" s="27"/>
      <c r="AW8" s="27"/>
      <c r="AX8" s="27"/>
      <c r="AY8" s="27"/>
      <c r="AZ8" s="27"/>
      <c r="BA8" s="27"/>
      <c r="BB8" s="27"/>
      <c r="BC8" s="27"/>
      <c r="BD8" s="27"/>
      <c r="BE8" s="27"/>
      <c r="BF8" s="27"/>
      <c r="BG8" s="27"/>
      <c r="BH8" s="28"/>
      <c r="BI8" s="28"/>
      <c r="BJ8" s="29"/>
    </row>
    <row r="9" spans="2:67" s="8" customFormat="1" ht="21"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t="s">
        <v>26</v>
      </c>
      <c r="BC9" s="27"/>
      <c r="BD9" s="27"/>
      <c r="BE9" s="390">
        <f>DAY(EOMONTH(DATE(AF3,AJ3,1),0))</f>
        <v>31</v>
      </c>
      <c r="BF9" s="391"/>
      <c r="BG9" s="27" t="s">
        <v>25</v>
      </c>
      <c r="BH9" s="27"/>
      <c r="BI9" s="27"/>
      <c r="BJ9" s="29"/>
      <c r="BM9" s="9"/>
      <c r="BN9" s="9"/>
      <c r="BO9" s="9"/>
    </row>
    <row r="10" spans="2:67" s="8" customFormat="1" ht="5.25"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34"/>
      <c r="AR10" s="35"/>
      <c r="AS10" s="35"/>
      <c r="AT10" s="35"/>
      <c r="AU10" s="36"/>
      <c r="AV10" s="36"/>
      <c r="AW10" s="27"/>
      <c r="AX10" s="35"/>
      <c r="AY10" s="35"/>
      <c r="AZ10" s="37"/>
      <c r="BA10" s="27"/>
      <c r="BB10" s="27"/>
      <c r="BC10" s="27"/>
      <c r="BD10" s="27"/>
      <c r="BE10" s="37"/>
      <c r="BF10" s="37"/>
      <c r="BG10" s="27"/>
      <c r="BH10" s="27"/>
      <c r="BI10" s="27"/>
      <c r="BJ10" s="29"/>
      <c r="BM10" s="9"/>
      <c r="BN10" s="9"/>
      <c r="BO10" s="9"/>
    </row>
    <row r="11" spans="2:67" s="8" customFormat="1" ht="21" customHeight="1" x14ac:dyDescent="0.4">
      <c r="B11" s="40"/>
      <c r="C11" s="37"/>
      <c r="D11" s="37"/>
      <c r="E11" s="37"/>
      <c r="F11" s="37"/>
      <c r="G11" s="37"/>
      <c r="H11" s="37"/>
      <c r="I11" s="37"/>
      <c r="J11" s="39"/>
      <c r="K11" s="39"/>
      <c r="L11" s="39"/>
      <c r="M11" s="37"/>
      <c r="N11" s="39"/>
      <c r="O11" s="39"/>
      <c r="P11" s="39"/>
      <c r="Q11" s="39"/>
      <c r="R11" s="29"/>
      <c r="S11" s="29"/>
      <c r="T11" s="29"/>
      <c r="U11" s="29"/>
      <c r="V11" s="29"/>
      <c r="W11" s="29"/>
      <c r="X11" s="29"/>
      <c r="Y11" s="29"/>
      <c r="Z11" s="29"/>
      <c r="AA11" s="29"/>
      <c r="AB11" s="29"/>
      <c r="AC11" s="29"/>
      <c r="AD11" s="29"/>
      <c r="AE11" s="29"/>
      <c r="AF11" s="29"/>
      <c r="AG11" s="29"/>
      <c r="AH11" s="29"/>
      <c r="AI11" s="29"/>
      <c r="AJ11" s="30"/>
      <c r="AK11" s="30"/>
      <c r="AL11" s="30"/>
      <c r="AM11" s="31"/>
      <c r="AN11" s="32"/>
      <c r="AO11" s="33"/>
      <c r="AP11" s="33"/>
      <c r="AQ11" s="27" t="s">
        <v>259</v>
      </c>
      <c r="AR11" s="35"/>
      <c r="AS11" s="27"/>
      <c r="AT11" s="31"/>
      <c r="AU11" s="31"/>
      <c r="AV11" s="224"/>
      <c r="AW11" s="27"/>
      <c r="AX11" s="225"/>
      <c r="AY11" s="225"/>
      <c r="AZ11" s="225"/>
      <c r="BA11" s="27"/>
      <c r="BB11" s="27"/>
      <c r="BC11" s="28" t="s">
        <v>260</v>
      </c>
      <c r="BD11" s="27"/>
      <c r="BE11" s="388"/>
      <c r="BF11" s="389"/>
      <c r="BG11" s="2" t="s">
        <v>261</v>
      </c>
      <c r="BH11" s="27"/>
      <c r="BI11" s="27"/>
      <c r="BJ11" s="29"/>
      <c r="BM11" s="9"/>
      <c r="BN11" s="9"/>
      <c r="BO11" s="9"/>
    </row>
    <row r="12" spans="2:67" ht="5.25" customHeight="1" thickBot="1" x14ac:dyDescent="0.45">
      <c r="B12" s="41"/>
      <c r="C12" s="42"/>
      <c r="D12" s="42"/>
      <c r="E12" s="42"/>
      <c r="F12" s="42"/>
      <c r="G12" s="42"/>
      <c r="H12" s="42"/>
      <c r="I12" s="42"/>
      <c r="J12" s="42"/>
      <c r="K12" s="41"/>
      <c r="L12" s="41"/>
      <c r="M12" s="41"/>
      <c r="N12" s="41"/>
      <c r="O12" s="41"/>
      <c r="P12" s="41"/>
      <c r="Q12" s="41"/>
      <c r="R12" s="41"/>
      <c r="S12" s="41"/>
      <c r="T12" s="41"/>
      <c r="U12" s="41"/>
      <c r="V12" s="41"/>
      <c r="W12" s="41"/>
      <c r="X12" s="41"/>
      <c r="Y12" s="41"/>
      <c r="Z12" s="41"/>
      <c r="AA12" s="41"/>
      <c r="AB12" s="41"/>
      <c r="AC12" s="42"/>
      <c r="AD12" s="41"/>
      <c r="AE12" s="41"/>
      <c r="AF12" s="41"/>
      <c r="AG12" s="41"/>
      <c r="AH12" s="41"/>
      <c r="AI12" s="41"/>
      <c r="AJ12" s="41"/>
      <c r="AK12" s="41"/>
      <c r="AL12" s="41"/>
      <c r="AM12" s="41"/>
      <c r="AN12" s="41"/>
      <c r="AO12" s="41"/>
      <c r="AP12" s="41"/>
      <c r="AQ12" s="41"/>
      <c r="AR12" s="41"/>
      <c r="AT12" s="3"/>
      <c r="BK12" s="4"/>
      <c r="BL12" s="4"/>
      <c r="BM12" s="4"/>
    </row>
    <row r="13" spans="2:67" ht="21.6" customHeight="1" x14ac:dyDescent="0.4">
      <c r="B13" s="324" t="s">
        <v>20</v>
      </c>
      <c r="C13" s="327" t="s">
        <v>272</v>
      </c>
      <c r="D13" s="328"/>
      <c r="E13" s="204"/>
      <c r="F13" s="201"/>
      <c r="G13" s="204"/>
      <c r="H13" s="201"/>
      <c r="I13" s="333" t="s">
        <v>273</v>
      </c>
      <c r="J13" s="334"/>
      <c r="K13" s="339" t="s">
        <v>274</v>
      </c>
      <c r="L13" s="340"/>
      <c r="M13" s="340"/>
      <c r="N13" s="328"/>
      <c r="O13" s="339" t="s">
        <v>275</v>
      </c>
      <c r="P13" s="340"/>
      <c r="Q13" s="340"/>
      <c r="R13" s="340"/>
      <c r="S13" s="328"/>
      <c r="T13" s="188"/>
      <c r="U13" s="188"/>
      <c r="V13" s="189"/>
      <c r="W13" s="368" t="s">
        <v>276</v>
      </c>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70" t="str">
        <f>IF(BE4="４週","(10)1～4週目の勤務時間数合計","(10)1か月の勤務時間数　合計")</f>
        <v>(10)1～4週目の勤務時間数合計</v>
      </c>
      <c r="BC13" s="371"/>
      <c r="BD13" s="376" t="s">
        <v>277</v>
      </c>
      <c r="BE13" s="377"/>
      <c r="BF13" s="327" t="s">
        <v>278</v>
      </c>
      <c r="BG13" s="340"/>
      <c r="BH13" s="340"/>
      <c r="BI13" s="340"/>
      <c r="BJ13" s="382"/>
    </row>
    <row r="14" spans="2:67" ht="20.25" customHeight="1" x14ac:dyDescent="0.4">
      <c r="B14" s="325"/>
      <c r="C14" s="329"/>
      <c r="D14" s="330"/>
      <c r="E14" s="205"/>
      <c r="F14" s="202"/>
      <c r="G14" s="205"/>
      <c r="H14" s="202"/>
      <c r="I14" s="335"/>
      <c r="J14" s="336"/>
      <c r="K14" s="341"/>
      <c r="L14" s="342"/>
      <c r="M14" s="342"/>
      <c r="N14" s="330"/>
      <c r="O14" s="341"/>
      <c r="P14" s="342"/>
      <c r="Q14" s="342"/>
      <c r="R14" s="342"/>
      <c r="S14" s="330"/>
      <c r="T14" s="190"/>
      <c r="U14" s="190"/>
      <c r="V14" s="191"/>
      <c r="W14" s="385" t="s">
        <v>11</v>
      </c>
      <c r="X14" s="385"/>
      <c r="Y14" s="385"/>
      <c r="Z14" s="385"/>
      <c r="AA14" s="385"/>
      <c r="AB14" s="385"/>
      <c r="AC14" s="386"/>
      <c r="AD14" s="387" t="s">
        <v>12</v>
      </c>
      <c r="AE14" s="385"/>
      <c r="AF14" s="385"/>
      <c r="AG14" s="385"/>
      <c r="AH14" s="385"/>
      <c r="AI14" s="385"/>
      <c r="AJ14" s="386"/>
      <c r="AK14" s="387" t="s">
        <v>13</v>
      </c>
      <c r="AL14" s="385"/>
      <c r="AM14" s="385"/>
      <c r="AN14" s="385"/>
      <c r="AO14" s="385"/>
      <c r="AP14" s="385"/>
      <c r="AQ14" s="386"/>
      <c r="AR14" s="387" t="s">
        <v>14</v>
      </c>
      <c r="AS14" s="385"/>
      <c r="AT14" s="385"/>
      <c r="AU14" s="385"/>
      <c r="AV14" s="385"/>
      <c r="AW14" s="385"/>
      <c r="AX14" s="386"/>
      <c r="AY14" s="387" t="s">
        <v>15</v>
      </c>
      <c r="AZ14" s="385"/>
      <c r="BA14" s="385"/>
      <c r="BB14" s="372"/>
      <c r="BC14" s="373"/>
      <c r="BD14" s="378"/>
      <c r="BE14" s="379"/>
      <c r="BF14" s="329"/>
      <c r="BG14" s="342"/>
      <c r="BH14" s="342"/>
      <c r="BI14" s="342"/>
      <c r="BJ14" s="383"/>
    </row>
    <row r="15" spans="2:67" ht="20.25" customHeight="1" x14ac:dyDescent="0.4">
      <c r="B15" s="325"/>
      <c r="C15" s="329"/>
      <c r="D15" s="330"/>
      <c r="E15" s="205"/>
      <c r="F15" s="202"/>
      <c r="G15" s="205"/>
      <c r="H15" s="202"/>
      <c r="I15" s="335"/>
      <c r="J15" s="336"/>
      <c r="K15" s="341"/>
      <c r="L15" s="342"/>
      <c r="M15" s="342"/>
      <c r="N15" s="330"/>
      <c r="O15" s="341"/>
      <c r="P15" s="342"/>
      <c r="Q15" s="342"/>
      <c r="R15" s="342"/>
      <c r="S15" s="330"/>
      <c r="T15" s="190"/>
      <c r="U15" s="190"/>
      <c r="V15" s="191"/>
      <c r="W15" s="140">
        <v>1</v>
      </c>
      <c r="X15" s="141">
        <v>2</v>
      </c>
      <c r="Y15" s="141">
        <v>3</v>
      </c>
      <c r="Z15" s="141">
        <v>4</v>
      </c>
      <c r="AA15" s="141">
        <v>5</v>
      </c>
      <c r="AB15" s="141">
        <v>6</v>
      </c>
      <c r="AC15" s="142">
        <v>7</v>
      </c>
      <c r="AD15" s="143">
        <v>8</v>
      </c>
      <c r="AE15" s="141">
        <v>9</v>
      </c>
      <c r="AF15" s="141">
        <v>10</v>
      </c>
      <c r="AG15" s="141">
        <v>11</v>
      </c>
      <c r="AH15" s="141">
        <v>12</v>
      </c>
      <c r="AI15" s="141">
        <v>13</v>
      </c>
      <c r="AJ15" s="142">
        <v>14</v>
      </c>
      <c r="AK15" s="140">
        <v>15</v>
      </c>
      <c r="AL15" s="141">
        <v>16</v>
      </c>
      <c r="AM15" s="141">
        <v>17</v>
      </c>
      <c r="AN15" s="141">
        <v>18</v>
      </c>
      <c r="AO15" s="141">
        <v>19</v>
      </c>
      <c r="AP15" s="141">
        <v>20</v>
      </c>
      <c r="AQ15" s="142">
        <v>21</v>
      </c>
      <c r="AR15" s="143">
        <v>22</v>
      </c>
      <c r="AS15" s="141">
        <v>23</v>
      </c>
      <c r="AT15" s="141">
        <v>24</v>
      </c>
      <c r="AU15" s="141">
        <v>25</v>
      </c>
      <c r="AV15" s="141">
        <v>26</v>
      </c>
      <c r="AW15" s="141">
        <v>27</v>
      </c>
      <c r="AX15" s="142">
        <v>28</v>
      </c>
      <c r="AY15" s="144" t="str">
        <f>IF($BE$4="実績",IF(DAY(DATE($AF$3,$AJ$3,29))=29,29,""),"")</f>
        <v/>
      </c>
      <c r="AZ15" s="208" t="str">
        <f>IF($BE$4="実績",IF(DAY(DATE($AF$3,$AJ$3,30))=30,30,""),"")</f>
        <v/>
      </c>
      <c r="BA15" s="145" t="str">
        <f>IF($BE$4="実績",IF(DAY(DATE($AF$3,$AJ$3,31))=31,31,""),"")</f>
        <v/>
      </c>
      <c r="BB15" s="372"/>
      <c r="BC15" s="373"/>
      <c r="BD15" s="378"/>
      <c r="BE15" s="379"/>
      <c r="BF15" s="329"/>
      <c r="BG15" s="342"/>
      <c r="BH15" s="342"/>
      <c r="BI15" s="342"/>
      <c r="BJ15" s="383"/>
    </row>
    <row r="16" spans="2:67" ht="20.25" hidden="1" customHeight="1" x14ac:dyDescent="0.4">
      <c r="B16" s="325"/>
      <c r="C16" s="329"/>
      <c r="D16" s="330"/>
      <c r="E16" s="205"/>
      <c r="F16" s="202"/>
      <c r="G16" s="205"/>
      <c r="H16" s="202"/>
      <c r="I16" s="335"/>
      <c r="J16" s="336"/>
      <c r="K16" s="341"/>
      <c r="L16" s="342"/>
      <c r="M16" s="342"/>
      <c r="N16" s="330"/>
      <c r="O16" s="341"/>
      <c r="P16" s="342"/>
      <c r="Q16" s="342"/>
      <c r="R16" s="342"/>
      <c r="S16" s="330"/>
      <c r="T16" s="190"/>
      <c r="U16" s="190"/>
      <c r="V16" s="191"/>
      <c r="W16" s="140">
        <f>WEEKDAY(DATE($AF$3,$AJ$3,1))</f>
        <v>6</v>
      </c>
      <c r="X16" s="141">
        <f>WEEKDAY(DATE($AF$3,$AJ$3,2))</f>
        <v>7</v>
      </c>
      <c r="Y16" s="141">
        <f>WEEKDAY(DATE($AF$3,$AJ$3,3))</f>
        <v>1</v>
      </c>
      <c r="Z16" s="141">
        <f>WEEKDAY(DATE($AF$3,$AJ$3,4))</f>
        <v>2</v>
      </c>
      <c r="AA16" s="141">
        <f>WEEKDAY(DATE($AF$3,$AJ$3,5))</f>
        <v>3</v>
      </c>
      <c r="AB16" s="141">
        <f>WEEKDAY(DATE($AF$3,$AJ$3,6))</f>
        <v>4</v>
      </c>
      <c r="AC16" s="142">
        <f>WEEKDAY(DATE($AF$3,$AJ$3,7))</f>
        <v>5</v>
      </c>
      <c r="AD16" s="143">
        <f>WEEKDAY(DATE($AF$3,$AJ$3,8))</f>
        <v>6</v>
      </c>
      <c r="AE16" s="141">
        <f>WEEKDAY(DATE($AF$3,$AJ$3,9))</f>
        <v>7</v>
      </c>
      <c r="AF16" s="141">
        <f>WEEKDAY(DATE($AF$3,$AJ$3,10))</f>
        <v>1</v>
      </c>
      <c r="AG16" s="141">
        <f>WEEKDAY(DATE($AF$3,$AJ$3,11))</f>
        <v>2</v>
      </c>
      <c r="AH16" s="141">
        <f>WEEKDAY(DATE($AF$3,$AJ$3,12))</f>
        <v>3</v>
      </c>
      <c r="AI16" s="141">
        <f>WEEKDAY(DATE($AF$3,$AJ$3,13))</f>
        <v>4</v>
      </c>
      <c r="AJ16" s="142">
        <f>WEEKDAY(DATE($AF$3,$AJ$3,14))</f>
        <v>5</v>
      </c>
      <c r="AK16" s="143">
        <f>WEEKDAY(DATE($AF$3,$AJ$3,15))</f>
        <v>6</v>
      </c>
      <c r="AL16" s="141">
        <f>WEEKDAY(DATE($AF$3,$AJ$3,16))</f>
        <v>7</v>
      </c>
      <c r="AM16" s="141">
        <f>WEEKDAY(DATE($AF$3,$AJ$3,17))</f>
        <v>1</v>
      </c>
      <c r="AN16" s="141">
        <f>WEEKDAY(DATE($AF$3,$AJ$3,18))</f>
        <v>2</v>
      </c>
      <c r="AO16" s="141">
        <f>WEEKDAY(DATE($AF$3,$AJ$3,19))</f>
        <v>3</v>
      </c>
      <c r="AP16" s="141">
        <f>WEEKDAY(DATE($AF$3,$AJ$3,20))</f>
        <v>4</v>
      </c>
      <c r="AQ16" s="142">
        <f>WEEKDAY(DATE($AF$3,$AJ$3,21))</f>
        <v>5</v>
      </c>
      <c r="AR16" s="143">
        <f>WEEKDAY(DATE($AF$3,$AJ$3,22))</f>
        <v>6</v>
      </c>
      <c r="AS16" s="141">
        <f>WEEKDAY(DATE($AF$3,$AJ$3,23))</f>
        <v>7</v>
      </c>
      <c r="AT16" s="141">
        <f>WEEKDAY(DATE($AF$3,$AJ$3,24))</f>
        <v>1</v>
      </c>
      <c r="AU16" s="141">
        <f>WEEKDAY(DATE($AF$3,$AJ$3,25))</f>
        <v>2</v>
      </c>
      <c r="AV16" s="141">
        <f>WEEKDAY(DATE($AF$3,$AJ$3,26))</f>
        <v>3</v>
      </c>
      <c r="AW16" s="141">
        <f>WEEKDAY(DATE($AF$3,$AJ$3,27))</f>
        <v>4</v>
      </c>
      <c r="AX16" s="142">
        <f>WEEKDAY(DATE($AF$3,$AJ$3,28))</f>
        <v>5</v>
      </c>
      <c r="AY16" s="143">
        <f>IF(AY15=29,WEEKDAY(DATE($AF$3,$AJ$3,29)),0)</f>
        <v>0</v>
      </c>
      <c r="AZ16" s="141">
        <f>IF(AZ15=30,WEEKDAY(DATE($AF$3,$AJ$3,30)),0)</f>
        <v>0</v>
      </c>
      <c r="BA16" s="142">
        <f>IF(BA15=31,WEEKDAY(DATE($AF$3,$AJ$3,31)),0)</f>
        <v>0</v>
      </c>
      <c r="BB16" s="372"/>
      <c r="BC16" s="373"/>
      <c r="BD16" s="378"/>
      <c r="BE16" s="379"/>
      <c r="BF16" s="329"/>
      <c r="BG16" s="342"/>
      <c r="BH16" s="342"/>
      <c r="BI16" s="342"/>
      <c r="BJ16" s="383"/>
    </row>
    <row r="17" spans="2:62" ht="20.25" customHeight="1" thickBot="1" x14ac:dyDescent="0.45">
      <c r="B17" s="326"/>
      <c r="C17" s="331"/>
      <c r="D17" s="332"/>
      <c r="E17" s="206"/>
      <c r="F17" s="203"/>
      <c r="G17" s="206"/>
      <c r="H17" s="203"/>
      <c r="I17" s="337"/>
      <c r="J17" s="338"/>
      <c r="K17" s="343"/>
      <c r="L17" s="344"/>
      <c r="M17" s="344"/>
      <c r="N17" s="332"/>
      <c r="O17" s="343"/>
      <c r="P17" s="344"/>
      <c r="Q17" s="344"/>
      <c r="R17" s="344"/>
      <c r="S17" s="332"/>
      <c r="T17" s="192"/>
      <c r="U17" s="192"/>
      <c r="V17" s="193"/>
      <c r="W17" s="146" t="str">
        <f>IF(W16=1,"日",IF(W16=2,"月",IF(W16=3,"火",IF(W16=4,"水",IF(W16=5,"木",IF(W16=6,"金","土"))))))</f>
        <v>金</v>
      </c>
      <c r="X17" s="147" t="str">
        <f t="shared" ref="X17:AX17" si="0">IF(X16=1,"日",IF(X16=2,"月",IF(X16=3,"火",IF(X16=4,"水",IF(X16=5,"木",IF(X16=6,"金","土"))))))</f>
        <v>土</v>
      </c>
      <c r="Y17" s="147" t="str">
        <f t="shared" si="0"/>
        <v>日</v>
      </c>
      <c r="Z17" s="147" t="str">
        <f t="shared" si="0"/>
        <v>月</v>
      </c>
      <c r="AA17" s="147" t="str">
        <f t="shared" si="0"/>
        <v>火</v>
      </c>
      <c r="AB17" s="147" t="str">
        <f t="shared" si="0"/>
        <v>水</v>
      </c>
      <c r="AC17" s="148" t="str">
        <f t="shared" si="0"/>
        <v>木</v>
      </c>
      <c r="AD17" s="149" t="str">
        <f>IF(AD16=1,"日",IF(AD16=2,"月",IF(AD16=3,"火",IF(AD16=4,"水",IF(AD16=5,"木",IF(AD16=6,"金","土"))))))</f>
        <v>金</v>
      </c>
      <c r="AE17" s="147" t="str">
        <f t="shared" si="0"/>
        <v>土</v>
      </c>
      <c r="AF17" s="147" t="str">
        <f t="shared" si="0"/>
        <v>日</v>
      </c>
      <c r="AG17" s="147" t="str">
        <f t="shared" si="0"/>
        <v>月</v>
      </c>
      <c r="AH17" s="147" t="str">
        <f t="shared" si="0"/>
        <v>火</v>
      </c>
      <c r="AI17" s="147" t="str">
        <f t="shared" si="0"/>
        <v>水</v>
      </c>
      <c r="AJ17" s="148" t="str">
        <f t="shared" si="0"/>
        <v>木</v>
      </c>
      <c r="AK17" s="149" t="str">
        <f>IF(AK16=1,"日",IF(AK16=2,"月",IF(AK16=3,"火",IF(AK16=4,"水",IF(AK16=5,"木",IF(AK16=6,"金","土"))))))</f>
        <v>金</v>
      </c>
      <c r="AL17" s="147" t="str">
        <f t="shared" si="0"/>
        <v>土</v>
      </c>
      <c r="AM17" s="147" t="str">
        <f t="shared" si="0"/>
        <v>日</v>
      </c>
      <c r="AN17" s="147" t="str">
        <f t="shared" si="0"/>
        <v>月</v>
      </c>
      <c r="AO17" s="147" t="str">
        <f t="shared" si="0"/>
        <v>火</v>
      </c>
      <c r="AP17" s="147" t="str">
        <f t="shared" si="0"/>
        <v>水</v>
      </c>
      <c r="AQ17" s="148" t="str">
        <f t="shared" si="0"/>
        <v>木</v>
      </c>
      <c r="AR17" s="149" t="str">
        <f>IF(AR16=1,"日",IF(AR16=2,"月",IF(AR16=3,"火",IF(AR16=4,"水",IF(AR16=5,"木",IF(AR16=6,"金","土"))))))</f>
        <v>金</v>
      </c>
      <c r="AS17" s="147" t="str">
        <f t="shared" si="0"/>
        <v>土</v>
      </c>
      <c r="AT17" s="147" t="str">
        <f t="shared" si="0"/>
        <v>日</v>
      </c>
      <c r="AU17" s="147" t="str">
        <f t="shared" si="0"/>
        <v>月</v>
      </c>
      <c r="AV17" s="147" t="str">
        <f t="shared" si="0"/>
        <v>火</v>
      </c>
      <c r="AW17" s="147" t="str">
        <f t="shared" si="0"/>
        <v>水</v>
      </c>
      <c r="AX17" s="148" t="str">
        <f t="shared" si="0"/>
        <v>木</v>
      </c>
      <c r="AY17" s="147" t="str">
        <f>IF(AY16=1,"日",IF(AY16=2,"月",IF(AY16=3,"火",IF(AY16=4,"水",IF(AY16=5,"木",IF(AY16=6,"金",IF(AY16=0,"","土")))))))</f>
        <v/>
      </c>
      <c r="AZ17" s="147" t="str">
        <f>IF(AZ16=1,"日",IF(AZ16=2,"月",IF(AZ16=3,"火",IF(AZ16=4,"水",IF(AZ16=5,"木",IF(AZ16=6,"金",IF(AZ16=0,"","土")))))))</f>
        <v/>
      </c>
      <c r="BA17" s="147" t="str">
        <f>IF(BA16=1,"日",IF(BA16=2,"月",IF(BA16=3,"火",IF(BA16=4,"水",IF(BA16=5,"木",IF(BA16=6,"金",IF(BA16=0,"","土")))))))</f>
        <v/>
      </c>
      <c r="BB17" s="374"/>
      <c r="BC17" s="375"/>
      <c r="BD17" s="380"/>
      <c r="BE17" s="381"/>
      <c r="BF17" s="331"/>
      <c r="BG17" s="344"/>
      <c r="BH17" s="344"/>
      <c r="BI17" s="344"/>
      <c r="BJ17" s="384"/>
    </row>
    <row r="18" spans="2:62" ht="20.25" customHeight="1" x14ac:dyDescent="0.4">
      <c r="B18" s="277">
        <f>B16+1</f>
        <v>1</v>
      </c>
      <c r="C18" s="355"/>
      <c r="D18" s="356"/>
      <c r="E18" s="151"/>
      <c r="F18" s="152"/>
      <c r="G18" s="151"/>
      <c r="H18" s="152"/>
      <c r="I18" s="357"/>
      <c r="J18" s="358"/>
      <c r="K18" s="359"/>
      <c r="L18" s="360"/>
      <c r="M18" s="360"/>
      <c r="N18" s="356"/>
      <c r="O18" s="345"/>
      <c r="P18" s="346"/>
      <c r="Q18" s="346"/>
      <c r="R18" s="346"/>
      <c r="S18" s="347"/>
      <c r="T18" s="99" t="s">
        <v>18</v>
      </c>
      <c r="U18" s="100"/>
      <c r="V18" s="101"/>
      <c r="W18" s="92"/>
      <c r="X18" s="93"/>
      <c r="Y18" s="93"/>
      <c r="Z18" s="93"/>
      <c r="AA18" s="93"/>
      <c r="AB18" s="93"/>
      <c r="AC18" s="94"/>
      <c r="AD18" s="92"/>
      <c r="AE18" s="93"/>
      <c r="AF18" s="93"/>
      <c r="AG18" s="93"/>
      <c r="AH18" s="93"/>
      <c r="AI18" s="93"/>
      <c r="AJ18" s="94"/>
      <c r="AK18" s="92"/>
      <c r="AL18" s="93"/>
      <c r="AM18" s="93"/>
      <c r="AN18" s="93"/>
      <c r="AO18" s="93"/>
      <c r="AP18" s="93"/>
      <c r="AQ18" s="94"/>
      <c r="AR18" s="92"/>
      <c r="AS18" s="93"/>
      <c r="AT18" s="93"/>
      <c r="AU18" s="93"/>
      <c r="AV18" s="93"/>
      <c r="AW18" s="93"/>
      <c r="AX18" s="94"/>
      <c r="AY18" s="92"/>
      <c r="AZ18" s="93"/>
      <c r="BA18" s="93"/>
      <c r="BB18" s="348"/>
      <c r="BC18" s="349"/>
      <c r="BD18" s="350"/>
      <c r="BE18" s="351"/>
      <c r="BF18" s="352"/>
      <c r="BG18" s="353"/>
      <c r="BH18" s="353"/>
      <c r="BI18" s="353"/>
      <c r="BJ18" s="354"/>
    </row>
    <row r="19" spans="2:62" ht="20.25" customHeight="1" x14ac:dyDescent="0.4">
      <c r="B19" s="297"/>
      <c r="C19" s="315"/>
      <c r="D19" s="316"/>
      <c r="E19" s="153"/>
      <c r="F19" s="154">
        <f>C18</f>
        <v>0</v>
      </c>
      <c r="G19" s="153"/>
      <c r="H19" s="154">
        <f>I18</f>
        <v>0</v>
      </c>
      <c r="I19" s="317"/>
      <c r="J19" s="318"/>
      <c r="K19" s="319"/>
      <c r="L19" s="320"/>
      <c r="M19" s="320"/>
      <c r="N19" s="316"/>
      <c r="O19" s="256"/>
      <c r="P19" s="257"/>
      <c r="Q19" s="257"/>
      <c r="R19" s="257"/>
      <c r="S19" s="258"/>
      <c r="T19" s="102" t="s">
        <v>203</v>
      </c>
      <c r="U19" s="103"/>
      <c r="V19" s="104"/>
      <c r="W19" s="163" t="str">
        <f>IF(W18="","",VLOOKUP(W18,'様式３－２'!$C$7:$L$48,10,FALSE))</f>
        <v/>
      </c>
      <c r="X19" s="164" t="str">
        <f>IF(X18="","",VLOOKUP(X18,'様式３－２'!$C$7:$L$48,10,FALSE))</f>
        <v/>
      </c>
      <c r="Y19" s="164" t="str">
        <f>IF(Y18="","",VLOOKUP(Y18,'様式３－２'!$C$7:$L$48,10,FALSE))</f>
        <v/>
      </c>
      <c r="Z19" s="164" t="str">
        <f>IF(Z18="","",VLOOKUP(Z18,'様式３－２'!$C$7:$L$48,10,FALSE))</f>
        <v/>
      </c>
      <c r="AA19" s="164" t="str">
        <f>IF(AA18="","",VLOOKUP(AA18,'様式３－２'!$C$7:$L$48,10,FALSE))</f>
        <v/>
      </c>
      <c r="AB19" s="164" t="str">
        <f>IF(AB18="","",VLOOKUP(AB18,'様式３－２'!$C$7:$L$48,10,FALSE))</f>
        <v/>
      </c>
      <c r="AC19" s="165" t="str">
        <f>IF(AC18="","",VLOOKUP(AC18,'様式３－２'!$C$7:$L$48,10,FALSE))</f>
        <v/>
      </c>
      <c r="AD19" s="163" t="str">
        <f>IF(AD18="","",VLOOKUP(AD18,'様式３－２'!$C$7:$L$48,10,FALSE))</f>
        <v/>
      </c>
      <c r="AE19" s="164" t="str">
        <f>IF(AE18="","",VLOOKUP(AE18,'様式３－２'!$C$7:$L$48,10,FALSE))</f>
        <v/>
      </c>
      <c r="AF19" s="164" t="str">
        <f>IF(AF18="","",VLOOKUP(AF18,'様式３－２'!$C$7:$L$48,10,FALSE))</f>
        <v/>
      </c>
      <c r="AG19" s="164" t="str">
        <f>IF(AG18="","",VLOOKUP(AG18,'様式３－２'!$C$7:$L$48,10,FALSE))</f>
        <v/>
      </c>
      <c r="AH19" s="164" t="str">
        <f>IF(AH18="","",VLOOKUP(AH18,'様式３－２'!$C$7:$L$48,10,FALSE))</f>
        <v/>
      </c>
      <c r="AI19" s="164" t="str">
        <f>IF(AI18="","",VLOOKUP(AI18,'様式３－２'!$C$7:$L$48,10,FALSE))</f>
        <v/>
      </c>
      <c r="AJ19" s="165" t="str">
        <f>IF(AJ18="","",VLOOKUP(AJ18,'様式３－２'!$C$7:$L$48,10,FALSE))</f>
        <v/>
      </c>
      <c r="AK19" s="163" t="str">
        <f>IF(AK18="","",VLOOKUP(AK18,'様式３－２'!$C$7:$L$48,10,FALSE))</f>
        <v/>
      </c>
      <c r="AL19" s="164" t="str">
        <f>IF(AL18="","",VLOOKUP(AL18,'様式３－２'!$C$7:$L$48,10,FALSE))</f>
        <v/>
      </c>
      <c r="AM19" s="164" t="str">
        <f>IF(AM18="","",VLOOKUP(AM18,'様式３－２'!$C$7:$L$48,10,FALSE))</f>
        <v/>
      </c>
      <c r="AN19" s="164" t="str">
        <f>IF(AN18="","",VLOOKUP(AN18,'様式３－２'!$C$7:$L$48,10,FALSE))</f>
        <v/>
      </c>
      <c r="AO19" s="164" t="str">
        <f>IF(AO18="","",VLOOKUP(AO18,'様式３－２'!$C$7:$L$48,10,FALSE))</f>
        <v/>
      </c>
      <c r="AP19" s="164" t="str">
        <f>IF(AP18="","",VLOOKUP(AP18,'様式３－２'!$C$7:$L$48,10,FALSE))</f>
        <v/>
      </c>
      <c r="AQ19" s="165" t="str">
        <f>IF(AQ18="","",VLOOKUP(AQ18,'様式３－２'!$C$7:$L$48,10,FALSE))</f>
        <v/>
      </c>
      <c r="AR19" s="163" t="str">
        <f>IF(AR18="","",VLOOKUP(AR18,'様式３－２'!$C$7:$L$48,10,FALSE))</f>
        <v/>
      </c>
      <c r="AS19" s="164" t="str">
        <f>IF(AS18="","",VLOOKUP(AS18,'様式３－２'!$C$7:$L$48,10,FALSE))</f>
        <v/>
      </c>
      <c r="AT19" s="164" t="str">
        <f>IF(AT18="","",VLOOKUP(AT18,'様式３－２'!$C$7:$L$48,10,FALSE))</f>
        <v/>
      </c>
      <c r="AU19" s="164" t="str">
        <f>IF(AU18="","",VLOOKUP(AU18,'様式３－２'!$C$7:$L$48,10,FALSE))</f>
        <v/>
      </c>
      <c r="AV19" s="164" t="str">
        <f>IF(AV18="","",VLOOKUP(AV18,'様式３－２'!$C$7:$L$48,10,FALSE))</f>
        <v/>
      </c>
      <c r="AW19" s="164" t="str">
        <f>IF(AW18="","",VLOOKUP(AW18,'様式３－２'!$C$7:$L$48,10,FALSE))</f>
        <v/>
      </c>
      <c r="AX19" s="165" t="str">
        <f>IF(AX18="","",VLOOKUP(AX18,'様式３－２'!$C$7:$L$48,10,FALSE))</f>
        <v/>
      </c>
      <c r="AY19" s="163" t="str">
        <f>IF(AY18="","",VLOOKUP(AY18,'様式３－２'!$C$7:$L$48,10,FALSE))</f>
        <v/>
      </c>
      <c r="AZ19" s="164" t="str">
        <f>IF(AZ18="","",VLOOKUP(AZ18,'様式３－２'!$C$7:$L$48,10,FALSE))</f>
        <v/>
      </c>
      <c r="BA19" s="164" t="str">
        <f>IF(BA18="","",VLOOKUP(BA18,'様式３－２'!$C$7:$L$48,10,FALSE))</f>
        <v/>
      </c>
      <c r="BB19" s="321">
        <f>IF($BE$4="４週",SUM(W19:AX19),IF($BE$4="暦月",SUM(W19:BA19),""))</f>
        <v>0</v>
      </c>
      <c r="BC19" s="322"/>
      <c r="BD19" s="323">
        <f>IF($BE$4="４週",BB19/4,IF($BE$4="暦月",(BB19/($BE$9/7)),""))</f>
        <v>0</v>
      </c>
      <c r="BE19" s="322"/>
      <c r="BF19" s="311"/>
      <c r="BG19" s="312"/>
      <c r="BH19" s="312"/>
      <c r="BI19" s="312"/>
      <c r="BJ19" s="313"/>
    </row>
    <row r="20" spans="2:62" ht="20.25" customHeight="1" x14ac:dyDescent="0.4">
      <c r="B20" s="277">
        <f>B18+1</f>
        <v>2</v>
      </c>
      <c r="C20" s="279"/>
      <c r="D20" s="280"/>
      <c r="E20" s="155"/>
      <c r="F20" s="156"/>
      <c r="G20" s="155"/>
      <c r="H20" s="156"/>
      <c r="I20" s="283"/>
      <c r="J20" s="284"/>
      <c r="K20" s="287"/>
      <c r="L20" s="288"/>
      <c r="M20" s="288"/>
      <c r="N20" s="280"/>
      <c r="O20" s="256"/>
      <c r="P20" s="257"/>
      <c r="Q20" s="257"/>
      <c r="R20" s="257"/>
      <c r="S20" s="258"/>
      <c r="T20" s="105" t="s">
        <v>18</v>
      </c>
      <c r="U20" s="106"/>
      <c r="V20" s="107"/>
      <c r="W20" s="95"/>
      <c r="X20" s="96"/>
      <c r="Y20" s="96"/>
      <c r="Z20" s="96"/>
      <c r="AA20" s="96"/>
      <c r="AB20" s="96"/>
      <c r="AC20" s="97"/>
      <c r="AD20" s="95"/>
      <c r="AE20" s="96"/>
      <c r="AF20" s="96"/>
      <c r="AG20" s="96"/>
      <c r="AH20" s="96"/>
      <c r="AI20" s="96"/>
      <c r="AJ20" s="97"/>
      <c r="AK20" s="95"/>
      <c r="AL20" s="96"/>
      <c r="AM20" s="96"/>
      <c r="AN20" s="96"/>
      <c r="AO20" s="96"/>
      <c r="AP20" s="96"/>
      <c r="AQ20" s="97"/>
      <c r="AR20" s="95"/>
      <c r="AS20" s="96"/>
      <c r="AT20" s="96"/>
      <c r="AU20" s="96"/>
      <c r="AV20" s="96"/>
      <c r="AW20" s="96"/>
      <c r="AX20" s="97"/>
      <c r="AY20" s="95"/>
      <c r="AZ20" s="96"/>
      <c r="BA20" s="98"/>
      <c r="BB20" s="262"/>
      <c r="BC20" s="263"/>
      <c r="BD20" s="264"/>
      <c r="BE20" s="265"/>
      <c r="BF20" s="266"/>
      <c r="BG20" s="267"/>
      <c r="BH20" s="267"/>
      <c r="BI20" s="267"/>
      <c r="BJ20" s="268"/>
    </row>
    <row r="21" spans="2:62" ht="20.25" customHeight="1" x14ac:dyDescent="0.4">
      <c r="B21" s="297"/>
      <c r="C21" s="315"/>
      <c r="D21" s="316"/>
      <c r="E21" s="153"/>
      <c r="F21" s="154">
        <f>C20</f>
        <v>0</v>
      </c>
      <c r="G21" s="153"/>
      <c r="H21" s="154">
        <f>I20</f>
        <v>0</v>
      </c>
      <c r="I21" s="317"/>
      <c r="J21" s="318"/>
      <c r="K21" s="319"/>
      <c r="L21" s="320"/>
      <c r="M21" s="320"/>
      <c r="N21" s="316"/>
      <c r="O21" s="256"/>
      <c r="P21" s="257"/>
      <c r="Q21" s="257"/>
      <c r="R21" s="257"/>
      <c r="S21" s="258"/>
      <c r="T21" s="102" t="s">
        <v>203</v>
      </c>
      <c r="U21" s="103"/>
      <c r="V21" s="104"/>
      <c r="W21" s="163" t="str">
        <f>IF(W20="","",VLOOKUP(W20,'様式３－２'!$C$7:$L$48,10,FALSE))</f>
        <v/>
      </c>
      <c r="X21" s="164" t="str">
        <f>IF(X20="","",VLOOKUP(X20,'様式３－２'!$C$7:$L$48,10,FALSE))</f>
        <v/>
      </c>
      <c r="Y21" s="164" t="str">
        <f>IF(Y20="","",VLOOKUP(Y20,'様式３－２'!$C$7:$L$48,10,FALSE))</f>
        <v/>
      </c>
      <c r="Z21" s="164" t="str">
        <f>IF(Z20="","",VLOOKUP(Z20,'様式３－２'!$C$7:$L$48,10,FALSE))</f>
        <v/>
      </c>
      <c r="AA21" s="164" t="str">
        <f>IF(AA20="","",VLOOKUP(AA20,'様式３－２'!$C$7:$L$48,10,FALSE))</f>
        <v/>
      </c>
      <c r="AB21" s="164" t="str">
        <f>IF(AB20="","",VLOOKUP(AB20,'様式３－２'!$C$7:$L$48,10,FALSE))</f>
        <v/>
      </c>
      <c r="AC21" s="165" t="str">
        <f>IF(AC20="","",VLOOKUP(AC20,'様式３－２'!$C$7:$L$48,10,FALSE))</f>
        <v/>
      </c>
      <c r="AD21" s="163" t="str">
        <f>IF(AD20="","",VLOOKUP(AD20,'様式３－２'!$C$7:$L$48,10,FALSE))</f>
        <v/>
      </c>
      <c r="AE21" s="164" t="str">
        <f>IF(AE20="","",VLOOKUP(AE20,'様式３－２'!$C$7:$L$48,10,FALSE))</f>
        <v/>
      </c>
      <c r="AF21" s="164" t="str">
        <f>IF(AF20="","",VLOOKUP(AF20,'様式３－２'!$C$7:$L$48,10,FALSE))</f>
        <v/>
      </c>
      <c r="AG21" s="164" t="str">
        <f>IF(AG20="","",VLOOKUP(AG20,'様式３－２'!$C$7:$L$48,10,FALSE))</f>
        <v/>
      </c>
      <c r="AH21" s="164" t="str">
        <f>IF(AH20="","",VLOOKUP(AH20,'様式３－２'!$C$7:$L$48,10,FALSE))</f>
        <v/>
      </c>
      <c r="AI21" s="164" t="str">
        <f>IF(AI20="","",VLOOKUP(AI20,'様式３－２'!$C$7:$L$48,10,FALSE))</f>
        <v/>
      </c>
      <c r="AJ21" s="165" t="str">
        <f>IF(AJ20="","",VLOOKUP(AJ20,'様式３－２'!$C$7:$L$48,10,FALSE))</f>
        <v/>
      </c>
      <c r="AK21" s="163" t="str">
        <f>IF(AK20="","",VLOOKUP(AK20,'様式３－２'!$C$7:$L$48,10,FALSE))</f>
        <v/>
      </c>
      <c r="AL21" s="164" t="str">
        <f>IF(AL20="","",VLOOKUP(AL20,'様式３－２'!$C$7:$L$48,10,FALSE))</f>
        <v/>
      </c>
      <c r="AM21" s="164" t="str">
        <f>IF(AM20="","",VLOOKUP(AM20,'様式３－２'!$C$7:$L$48,10,FALSE))</f>
        <v/>
      </c>
      <c r="AN21" s="164" t="str">
        <f>IF(AN20="","",VLOOKUP(AN20,'様式３－２'!$C$7:$L$48,10,FALSE))</f>
        <v/>
      </c>
      <c r="AO21" s="164" t="str">
        <f>IF(AO20="","",VLOOKUP(AO20,'様式３－２'!$C$7:$L$48,10,FALSE))</f>
        <v/>
      </c>
      <c r="AP21" s="164" t="str">
        <f>IF(AP20="","",VLOOKUP(AP20,'様式３－２'!$C$7:$L$48,10,FALSE))</f>
        <v/>
      </c>
      <c r="AQ21" s="165" t="str">
        <f>IF(AQ20="","",VLOOKUP(AQ20,'様式３－２'!$C$7:$L$48,10,FALSE))</f>
        <v/>
      </c>
      <c r="AR21" s="163" t="str">
        <f>IF(AR20="","",VLOOKUP(AR20,'様式３－２'!$C$7:$L$48,10,FALSE))</f>
        <v/>
      </c>
      <c r="AS21" s="164" t="str">
        <f>IF(AS20="","",VLOOKUP(AS20,'様式３－２'!$C$7:$L$48,10,FALSE))</f>
        <v/>
      </c>
      <c r="AT21" s="164" t="str">
        <f>IF(AT20="","",VLOOKUP(AT20,'様式３－２'!$C$7:$L$48,10,FALSE))</f>
        <v/>
      </c>
      <c r="AU21" s="164" t="str">
        <f>IF(AU20="","",VLOOKUP(AU20,'様式３－２'!$C$7:$L$48,10,FALSE))</f>
        <v/>
      </c>
      <c r="AV21" s="164" t="str">
        <f>IF(AV20="","",VLOOKUP(AV20,'様式３－２'!$C$7:$L$48,10,FALSE))</f>
        <v/>
      </c>
      <c r="AW21" s="164" t="str">
        <f>IF(AW20="","",VLOOKUP(AW20,'様式３－２'!$C$7:$L$48,10,FALSE))</f>
        <v/>
      </c>
      <c r="AX21" s="165" t="str">
        <f>IF(AX20="","",VLOOKUP(AX20,'様式３－２'!$C$7:$L$48,10,FALSE))</f>
        <v/>
      </c>
      <c r="AY21" s="163" t="str">
        <f>IF(AY20="","",VLOOKUP(AY20,'様式３－２'!$C$7:$L$48,10,FALSE))</f>
        <v/>
      </c>
      <c r="AZ21" s="164" t="str">
        <f>IF(AZ20="","",VLOOKUP(AZ20,'様式３－２'!$C$7:$L$48,10,FALSE))</f>
        <v/>
      </c>
      <c r="BA21" s="164" t="str">
        <f>IF(BA20="","",VLOOKUP(BA20,'様式３－２'!$C$7:$L$48,10,FALSE))</f>
        <v/>
      </c>
      <c r="BB21" s="321">
        <f>IF($BE$4="４週",SUM(W21:AX21),IF($BE$4="暦月",SUM(W21:BA21),""))</f>
        <v>0</v>
      </c>
      <c r="BC21" s="322"/>
      <c r="BD21" s="323">
        <f>IF($BE$4="４週",BB21/4,IF($BE$4="暦月",(BB21/($BE$9/7)),""))</f>
        <v>0</v>
      </c>
      <c r="BE21" s="322"/>
      <c r="BF21" s="311"/>
      <c r="BG21" s="312"/>
      <c r="BH21" s="312"/>
      <c r="BI21" s="312"/>
      <c r="BJ21" s="313"/>
    </row>
    <row r="22" spans="2:62" ht="20.25" customHeight="1" x14ac:dyDescent="0.4">
      <c r="B22" s="277">
        <f>B20+1</f>
        <v>3</v>
      </c>
      <c r="C22" s="279"/>
      <c r="D22" s="280"/>
      <c r="E22" s="153"/>
      <c r="F22" s="154"/>
      <c r="G22" s="153"/>
      <c r="H22" s="154"/>
      <c r="I22" s="283"/>
      <c r="J22" s="284"/>
      <c r="K22" s="287"/>
      <c r="L22" s="288"/>
      <c r="M22" s="288"/>
      <c r="N22" s="280"/>
      <c r="O22" s="256"/>
      <c r="P22" s="257"/>
      <c r="Q22" s="257"/>
      <c r="R22" s="257"/>
      <c r="S22" s="258"/>
      <c r="T22" s="105" t="s">
        <v>18</v>
      </c>
      <c r="U22" s="106"/>
      <c r="V22" s="107"/>
      <c r="W22" s="95"/>
      <c r="X22" s="96"/>
      <c r="Y22" s="96"/>
      <c r="Z22" s="96"/>
      <c r="AA22" s="96"/>
      <c r="AB22" s="96"/>
      <c r="AC22" s="97"/>
      <c r="AD22" s="95"/>
      <c r="AE22" s="96"/>
      <c r="AF22" s="96"/>
      <c r="AG22" s="96"/>
      <c r="AH22" s="96"/>
      <c r="AI22" s="96"/>
      <c r="AJ22" s="97"/>
      <c r="AK22" s="95"/>
      <c r="AL22" s="96"/>
      <c r="AM22" s="96"/>
      <c r="AN22" s="96"/>
      <c r="AO22" s="96"/>
      <c r="AP22" s="96"/>
      <c r="AQ22" s="97"/>
      <c r="AR22" s="95"/>
      <c r="AS22" s="96"/>
      <c r="AT22" s="96"/>
      <c r="AU22" s="96"/>
      <c r="AV22" s="96"/>
      <c r="AW22" s="96"/>
      <c r="AX22" s="97"/>
      <c r="AY22" s="95"/>
      <c r="AZ22" s="96"/>
      <c r="BA22" s="98"/>
      <c r="BB22" s="262"/>
      <c r="BC22" s="263"/>
      <c r="BD22" s="264"/>
      <c r="BE22" s="265"/>
      <c r="BF22" s="266"/>
      <c r="BG22" s="267"/>
      <c r="BH22" s="267"/>
      <c r="BI22" s="267"/>
      <c r="BJ22" s="268"/>
    </row>
    <row r="23" spans="2:62" ht="20.25" customHeight="1" x14ac:dyDescent="0.4">
      <c r="B23" s="297"/>
      <c r="C23" s="315"/>
      <c r="D23" s="316"/>
      <c r="E23" s="153"/>
      <c r="F23" s="154">
        <f>C22</f>
        <v>0</v>
      </c>
      <c r="G23" s="153"/>
      <c r="H23" s="154">
        <f>I22</f>
        <v>0</v>
      </c>
      <c r="I23" s="317"/>
      <c r="J23" s="318"/>
      <c r="K23" s="319"/>
      <c r="L23" s="320"/>
      <c r="M23" s="320"/>
      <c r="N23" s="316"/>
      <c r="O23" s="256"/>
      <c r="P23" s="257"/>
      <c r="Q23" s="257"/>
      <c r="R23" s="257"/>
      <c r="S23" s="258"/>
      <c r="T23" s="102" t="s">
        <v>203</v>
      </c>
      <c r="U23" s="103"/>
      <c r="V23" s="104"/>
      <c r="W23" s="163" t="str">
        <f>IF(W22="","",VLOOKUP(W22,'様式３－２'!$C$7:$L$48,10,FALSE))</f>
        <v/>
      </c>
      <c r="X23" s="164" t="str">
        <f>IF(X22="","",VLOOKUP(X22,'様式３－２'!$C$7:$L$48,10,FALSE))</f>
        <v/>
      </c>
      <c r="Y23" s="164" t="str">
        <f>IF(Y22="","",VLOOKUP(Y22,'様式３－２'!$C$7:$L$48,10,FALSE))</f>
        <v/>
      </c>
      <c r="Z23" s="164" t="str">
        <f>IF(Z22="","",VLOOKUP(Z22,'様式３－２'!$C$7:$L$48,10,FALSE))</f>
        <v/>
      </c>
      <c r="AA23" s="164" t="str">
        <f>IF(AA22="","",VLOOKUP(AA22,'様式３－２'!$C$7:$L$48,10,FALSE))</f>
        <v/>
      </c>
      <c r="AB23" s="164" t="str">
        <f>IF(AB22="","",VLOOKUP(AB22,'様式３－２'!$C$7:$L$48,10,FALSE))</f>
        <v/>
      </c>
      <c r="AC23" s="165" t="str">
        <f>IF(AC22="","",VLOOKUP(AC22,'様式３－２'!$C$7:$L$48,10,FALSE))</f>
        <v/>
      </c>
      <c r="AD23" s="163" t="str">
        <f>IF(AD22="","",VLOOKUP(AD22,'様式３－２'!$C$7:$L$48,10,FALSE))</f>
        <v/>
      </c>
      <c r="AE23" s="164" t="str">
        <f>IF(AE22="","",VLOOKUP(AE22,'様式３－２'!$C$7:$L$48,10,FALSE))</f>
        <v/>
      </c>
      <c r="AF23" s="164" t="str">
        <f>IF(AF22="","",VLOOKUP(AF22,'様式３－２'!$C$7:$L$48,10,FALSE))</f>
        <v/>
      </c>
      <c r="AG23" s="164" t="str">
        <f>IF(AG22="","",VLOOKUP(AG22,'様式３－２'!$C$7:$L$48,10,FALSE))</f>
        <v/>
      </c>
      <c r="AH23" s="164" t="str">
        <f>IF(AH22="","",VLOOKUP(AH22,'様式３－２'!$C$7:$L$48,10,FALSE))</f>
        <v/>
      </c>
      <c r="AI23" s="164" t="str">
        <f>IF(AI22="","",VLOOKUP(AI22,'様式３－２'!$C$7:$L$48,10,FALSE))</f>
        <v/>
      </c>
      <c r="AJ23" s="165" t="str">
        <f>IF(AJ22="","",VLOOKUP(AJ22,'様式３－２'!$C$7:$L$48,10,FALSE))</f>
        <v/>
      </c>
      <c r="AK23" s="163" t="str">
        <f>IF(AK22="","",VLOOKUP(AK22,'様式３－２'!$C$7:$L$48,10,FALSE))</f>
        <v/>
      </c>
      <c r="AL23" s="164" t="str">
        <f>IF(AL22="","",VLOOKUP(AL22,'様式３－２'!$C$7:$L$48,10,FALSE))</f>
        <v/>
      </c>
      <c r="AM23" s="164" t="str">
        <f>IF(AM22="","",VLOOKUP(AM22,'様式３－２'!$C$7:$L$48,10,FALSE))</f>
        <v/>
      </c>
      <c r="AN23" s="164" t="str">
        <f>IF(AN22="","",VLOOKUP(AN22,'様式３－２'!$C$7:$L$48,10,FALSE))</f>
        <v/>
      </c>
      <c r="AO23" s="164" t="str">
        <f>IF(AO22="","",VLOOKUP(AO22,'様式３－２'!$C$7:$L$48,10,FALSE))</f>
        <v/>
      </c>
      <c r="AP23" s="164" t="str">
        <f>IF(AP22="","",VLOOKUP(AP22,'様式３－２'!$C$7:$L$48,10,FALSE))</f>
        <v/>
      </c>
      <c r="AQ23" s="165" t="str">
        <f>IF(AQ22="","",VLOOKUP(AQ22,'様式３－２'!$C$7:$L$48,10,FALSE))</f>
        <v/>
      </c>
      <c r="AR23" s="163" t="str">
        <f>IF(AR22="","",VLOOKUP(AR22,'様式３－２'!$C$7:$L$48,10,FALSE))</f>
        <v/>
      </c>
      <c r="AS23" s="164" t="str">
        <f>IF(AS22="","",VLOOKUP(AS22,'様式３－２'!$C$7:$L$48,10,FALSE))</f>
        <v/>
      </c>
      <c r="AT23" s="164" t="str">
        <f>IF(AT22="","",VLOOKUP(AT22,'様式３－２'!$C$7:$L$48,10,FALSE))</f>
        <v/>
      </c>
      <c r="AU23" s="164" t="str">
        <f>IF(AU22="","",VLOOKUP(AU22,'様式３－２'!$C$7:$L$48,10,FALSE))</f>
        <v/>
      </c>
      <c r="AV23" s="164" t="str">
        <f>IF(AV22="","",VLOOKUP(AV22,'様式３－２'!$C$7:$L$48,10,FALSE))</f>
        <v/>
      </c>
      <c r="AW23" s="164" t="str">
        <f>IF(AW22="","",VLOOKUP(AW22,'様式３－２'!$C$7:$L$48,10,FALSE))</f>
        <v/>
      </c>
      <c r="AX23" s="165" t="str">
        <f>IF(AX22="","",VLOOKUP(AX22,'様式３－２'!$C$7:$L$48,10,FALSE))</f>
        <v/>
      </c>
      <c r="AY23" s="163" t="str">
        <f>IF(AY22="","",VLOOKUP(AY22,'様式３－２'!$C$7:$L$48,10,FALSE))</f>
        <v/>
      </c>
      <c r="AZ23" s="164" t="str">
        <f>IF(AZ22="","",VLOOKUP(AZ22,'様式３－２'!$C$7:$L$48,10,FALSE))</f>
        <v/>
      </c>
      <c r="BA23" s="164" t="str">
        <f>IF(BA22="","",VLOOKUP(BA22,'様式３－２'!$C$7:$L$48,10,FALSE))</f>
        <v/>
      </c>
      <c r="BB23" s="321">
        <f>IF($BE$4="４週",SUM(W23:AX23),IF($BE$4="暦月",SUM(W23:BA23),""))</f>
        <v>0</v>
      </c>
      <c r="BC23" s="322"/>
      <c r="BD23" s="323">
        <f>IF($BE$4="４週",BB23/4,IF($BE$4="暦月",(BB23/($BE$9/7)),""))</f>
        <v>0</v>
      </c>
      <c r="BE23" s="322"/>
      <c r="BF23" s="311"/>
      <c r="BG23" s="312"/>
      <c r="BH23" s="312"/>
      <c r="BI23" s="312"/>
      <c r="BJ23" s="313"/>
    </row>
    <row r="24" spans="2:62" ht="20.25" customHeight="1" x14ac:dyDescent="0.4">
      <c r="B24" s="277">
        <f>B22+1</f>
        <v>4</v>
      </c>
      <c r="C24" s="279"/>
      <c r="D24" s="280"/>
      <c r="E24" s="153"/>
      <c r="F24" s="154"/>
      <c r="G24" s="153"/>
      <c r="H24" s="154"/>
      <c r="I24" s="283"/>
      <c r="J24" s="284"/>
      <c r="K24" s="287"/>
      <c r="L24" s="288"/>
      <c r="M24" s="288"/>
      <c r="N24" s="280"/>
      <c r="O24" s="256"/>
      <c r="P24" s="257"/>
      <c r="Q24" s="257"/>
      <c r="R24" s="257"/>
      <c r="S24" s="258"/>
      <c r="T24" s="105" t="s">
        <v>18</v>
      </c>
      <c r="U24" s="106"/>
      <c r="V24" s="107"/>
      <c r="W24" s="95"/>
      <c r="X24" s="96"/>
      <c r="Y24" s="96"/>
      <c r="Z24" s="96"/>
      <c r="AA24" s="96"/>
      <c r="AB24" s="96"/>
      <c r="AC24" s="97"/>
      <c r="AD24" s="95"/>
      <c r="AE24" s="96"/>
      <c r="AF24" s="96"/>
      <c r="AG24" s="96"/>
      <c r="AH24" s="96"/>
      <c r="AI24" s="96"/>
      <c r="AJ24" s="97"/>
      <c r="AK24" s="95"/>
      <c r="AL24" s="96"/>
      <c r="AM24" s="96"/>
      <c r="AN24" s="96"/>
      <c r="AO24" s="96"/>
      <c r="AP24" s="96"/>
      <c r="AQ24" s="97"/>
      <c r="AR24" s="95"/>
      <c r="AS24" s="96"/>
      <c r="AT24" s="96"/>
      <c r="AU24" s="96"/>
      <c r="AV24" s="96"/>
      <c r="AW24" s="96"/>
      <c r="AX24" s="97"/>
      <c r="AY24" s="95"/>
      <c r="AZ24" s="96"/>
      <c r="BA24" s="98"/>
      <c r="BB24" s="262"/>
      <c r="BC24" s="263"/>
      <c r="BD24" s="264"/>
      <c r="BE24" s="265"/>
      <c r="BF24" s="266"/>
      <c r="BG24" s="267"/>
      <c r="BH24" s="267"/>
      <c r="BI24" s="267"/>
      <c r="BJ24" s="268"/>
    </row>
    <row r="25" spans="2:62" ht="20.25" customHeight="1" x14ac:dyDescent="0.4">
      <c r="B25" s="297"/>
      <c r="C25" s="315"/>
      <c r="D25" s="316"/>
      <c r="E25" s="153"/>
      <c r="F25" s="154">
        <f>C24</f>
        <v>0</v>
      </c>
      <c r="G25" s="153"/>
      <c r="H25" s="154">
        <f>I24</f>
        <v>0</v>
      </c>
      <c r="I25" s="317"/>
      <c r="J25" s="318"/>
      <c r="K25" s="319"/>
      <c r="L25" s="320"/>
      <c r="M25" s="320"/>
      <c r="N25" s="316"/>
      <c r="O25" s="256"/>
      <c r="P25" s="257"/>
      <c r="Q25" s="257"/>
      <c r="R25" s="257"/>
      <c r="S25" s="258"/>
      <c r="T25" s="102" t="s">
        <v>203</v>
      </c>
      <c r="U25" s="103"/>
      <c r="V25" s="104"/>
      <c r="W25" s="163" t="str">
        <f>IF(W24="","",VLOOKUP(W24,'様式３－２'!$C$7:$L$48,10,FALSE))</f>
        <v/>
      </c>
      <c r="X25" s="164" t="str">
        <f>IF(X24="","",VLOOKUP(X24,'様式３－２'!$C$7:$L$48,10,FALSE))</f>
        <v/>
      </c>
      <c r="Y25" s="164" t="str">
        <f>IF(Y24="","",VLOOKUP(Y24,'様式３－２'!$C$7:$L$48,10,FALSE))</f>
        <v/>
      </c>
      <c r="Z25" s="164" t="str">
        <f>IF(Z24="","",VLOOKUP(Z24,'様式３－２'!$C$7:$L$48,10,FALSE))</f>
        <v/>
      </c>
      <c r="AA25" s="164" t="str">
        <f>IF(AA24="","",VLOOKUP(AA24,'様式３－２'!$C$7:$L$48,10,FALSE))</f>
        <v/>
      </c>
      <c r="AB25" s="164" t="str">
        <f>IF(AB24="","",VLOOKUP(AB24,'様式３－２'!$C$7:$L$48,10,FALSE))</f>
        <v/>
      </c>
      <c r="AC25" s="165" t="str">
        <f>IF(AC24="","",VLOOKUP(AC24,'様式３－２'!$C$7:$L$48,10,FALSE))</f>
        <v/>
      </c>
      <c r="AD25" s="163" t="str">
        <f>IF(AD24="","",VLOOKUP(AD24,'様式３－２'!$C$7:$L$48,10,FALSE))</f>
        <v/>
      </c>
      <c r="AE25" s="164" t="str">
        <f>IF(AE24="","",VLOOKUP(AE24,'様式３－２'!$C$7:$L$48,10,FALSE))</f>
        <v/>
      </c>
      <c r="AF25" s="164" t="str">
        <f>IF(AF24="","",VLOOKUP(AF24,'様式３－２'!$C$7:$L$48,10,FALSE))</f>
        <v/>
      </c>
      <c r="AG25" s="164" t="str">
        <f>IF(AG24="","",VLOOKUP(AG24,'様式３－２'!$C$7:$L$48,10,FALSE))</f>
        <v/>
      </c>
      <c r="AH25" s="164" t="str">
        <f>IF(AH24="","",VLOOKUP(AH24,'様式３－２'!$C$7:$L$48,10,FALSE))</f>
        <v/>
      </c>
      <c r="AI25" s="164" t="str">
        <f>IF(AI24="","",VLOOKUP(AI24,'様式３－２'!$C$7:$L$48,10,FALSE))</f>
        <v/>
      </c>
      <c r="AJ25" s="165" t="str">
        <f>IF(AJ24="","",VLOOKUP(AJ24,'様式３－２'!$C$7:$L$48,10,FALSE))</f>
        <v/>
      </c>
      <c r="AK25" s="163" t="str">
        <f>IF(AK24="","",VLOOKUP(AK24,'様式３－２'!$C$7:$L$48,10,FALSE))</f>
        <v/>
      </c>
      <c r="AL25" s="164" t="str">
        <f>IF(AL24="","",VLOOKUP(AL24,'様式３－２'!$C$7:$L$48,10,FALSE))</f>
        <v/>
      </c>
      <c r="AM25" s="164" t="str">
        <f>IF(AM24="","",VLOOKUP(AM24,'様式３－２'!$C$7:$L$48,10,FALSE))</f>
        <v/>
      </c>
      <c r="AN25" s="164" t="str">
        <f>IF(AN24="","",VLOOKUP(AN24,'様式３－２'!$C$7:$L$48,10,FALSE))</f>
        <v/>
      </c>
      <c r="AO25" s="164" t="str">
        <f>IF(AO24="","",VLOOKUP(AO24,'様式３－２'!$C$7:$L$48,10,FALSE))</f>
        <v/>
      </c>
      <c r="AP25" s="164" t="str">
        <f>IF(AP24="","",VLOOKUP(AP24,'様式３－２'!$C$7:$L$48,10,FALSE))</f>
        <v/>
      </c>
      <c r="AQ25" s="165" t="str">
        <f>IF(AQ24="","",VLOOKUP(AQ24,'様式３－２'!$C$7:$L$48,10,FALSE))</f>
        <v/>
      </c>
      <c r="AR25" s="163" t="str">
        <f>IF(AR24="","",VLOOKUP(AR24,'様式３－２'!$C$7:$L$48,10,FALSE))</f>
        <v/>
      </c>
      <c r="AS25" s="164" t="str">
        <f>IF(AS24="","",VLOOKUP(AS24,'様式３－２'!$C$7:$L$48,10,FALSE))</f>
        <v/>
      </c>
      <c r="AT25" s="164" t="str">
        <f>IF(AT24="","",VLOOKUP(AT24,'様式３－２'!$C$7:$L$48,10,FALSE))</f>
        <v/>
      </c>
      <c r="AU25" s="164" t="str">
        <f>IF(AU24="","",VLOOKUP(AU24,'様式３－２'!$C$7:$L$48,10,FALSE))</f>
        <v/>
      </c>
      <c r="AV25" s="164" t="str">
        <f>IF(AV24="","",VLOOKUP(AV24,'様式３－２'!$C$7:$L$48,10,FALSE))</f>
        <v/>
      </c>
      <c r="AW25" s="164" t="str">
        <f>IF(AW24="","",VLOOKUP(AW24,'様式３－２'!$C$7:$L$48,10,FALSE))</f>
        <v/>
      </c>
      <c r="AX25" s="165" t="str">
        <f>IF(AX24="","",VLOOKUP(AX24,'様式３－２'!$C$7:$L$48,10,FALSE))</f>
        <v/>
      </c>
      <c r="AY25" s="163" t="str">
        <f>IF(AY24="","",VLOOKUP(AY24,'様式３－２'!$C$7:$L$48,10,FALSE))</f>
        <v/>
      </c>
      <c r="AZ25" s="164" t="str">
        <f>IF(AZ24="","",VLOOKUP(AZ24,'様式３－２'!$C$7:$L$48,10,FALSE))</f>
        <v/>
      </c>
      <c r="BA25" s="164" t="str">
        <f>IF(BA24="","",VLOOKUP(BA24,'様式３－２'!$C$7:$L$48,10,FALSE))</f>
        <v/>
      </c>
      <c r="BB25" s="321">
        <f>IF($BE$4="４週",SUM(W25:AX25),IF($BE$4="暦月",SUM(W25:BA25),""))</f>
        <v>0</v>
      </c>
      <c r="BC25" s="322"/>
      <c r="BD25" s="323">
        <f>IF($BE$4="４週",BB25/4,IF($BE$4="暦月",(BB25/($BE$9/7)),""))</f>
        <v>0</v>
      </c>
      <c r="BE25" s="322"/>
      <c r="BF25" s="311"/>
      <c r="BG25" s="312"/>
      <c r="BH25" s="312"/>
      <c r="BI25" s="312"/>
      <c r="BJ25" s="313"/>
    </row>
    <row r="26" spans="2:62" ht="20.25" customHeight="1" x14ac:dyDescent="0.4">
      <c r="B26" s="277">
        <f>B24+1</f>
        <v>5</v>
      </c>
      <c r="C26" s="279"/>
      <c r="D26" s="280"/>
      <c r="E26" s="153"/>
      <c r="F26" s="154"/>
      <c r="G26" s="153"/>
      <c r="H26" s="154"/>
      <c r="I26" s="283"/>
      <c r="J26" s="284"/>
      <c r="K26" s="287"/>
      <c r="L26" s="288"/>
      <c r="M26" s="288"/>
      <c r="N26" s="280"/>
      <c r="O26" s="256"/>
      <c r="P26" s="257"/>
      <c r="Q26" s="257"/>
      <c r="R26" s="257"/>
      <c r="S26" s="258"/>
      <c r="T26" s="105" t="s">
        <v>18</v>
      </c>
      <c r="U26" s="106"/>
      <c r="V26" s="107"/>
      <c r="W26" s="95"/>
      <c r="X26" s="96"/>
      <c r="Y26" s="96"/>
      <c r="Z26" s="96"/>
      <c r="AA26" s="96"/>
      <c r="AB26" s="96"/>
      <c r="AC26" s="97"/>
      <c r="AD26" s="95"/>
      <c r="AE26" s="96"/>
      <c r="AF26" s="96"/>
      <c r="AG26" s="96"/>
      <c r="AH26" s="96"/>
      <c r="AI26" s="96"/>
      <c r="AJ26" s="97"/>
      <c r="AK26" s="95"/>
      <c r="AL26" s="96"/>
      <c r="AM26" s="96"/>
      <c r="AN26" s="96"/>
      <c r="AO26" s="96"/>
      <c r="AP26" s="96"/>
      <c r="AQ26" s="97"/>
      <c r="AR26" s="95"/>
      <c r="AS26" s="96"/>
      <c r="AT26" s="96"/>
      <c r="AU26" s="96"/>
      <c r="AV26" s="96"/>
      <c r="AW26" s="96"/>
      <c r="AX26" s="97"/>
      <c r="AY26" s="95"/>
      <c r="AZ26" s="96"/>
      <c r="BA26" s="98"/>
      <c r="BB26" s="262"/>
      <c r="BC26" s="263"/>
      <c r="BD26" s="264"/>
      <c r="BE26" s="265"/>
      <c r="BF26" s="266"/>
      <c r="BG26" s="267"/>
      <c r="BH26" s="267"/>
      <c r="BI26" s="267"/>
      <c r="BJ26" s="268"/>
    </row>
    <row r="27" spans="2:62" ht="20.25" customHeight="1" x14ac:dyDescent="0.4">
      <c r="B27" s="297"/>
      <c r="C27" s="315"/>
      <c r="D27" s="316"/>
      <c r="E27" s="153"/>
      <c r="F27" s="154">
        <f>C26</f>
        <v>0</v>
      </c>
      <c r="G27" s="153"/>
      <c r="H27" s="154">
        <f>I26</f>
        <v>0</v>
      </c>
      <c r="I27" s="317"/>
      <c r="J27" s="318"/>
      <c r="K27" s="319"/>
      <c r="L27" s="320"/>
      <c r="M27" s="320"/>
      <c r="N27" s="316"/>
      <c r="O27" s="256"/>
      <c r="P27" s="257"/>
      <c r="Q27" s="257"/>
      <c r="R27" s="257"/>
      <c r="S27" s="258"/>
      <c r="T27" s="186" t="s">
        <v>203</v>
      </c>
      <c r="U27" s="110"/>
      <c r="V27" s="187"/>
      <c r="W27" s="163" t="str">
        <f>IF(W26="","",VLOOKUP(W26,'様式３－２'!$C$7:$L$48,10,FALSE))</f>
        <v/>
      </c>
      <c r="X27" s="164" t="str">
        <f>IF(X26="","",VLOOKUP(X26,'様式３－２'!$C$7:$L$48,10,FALSE))</f>
        <v/>
      </c>
      <c r="Y27" s="164" t="str">
        <f>IF(Y26="","",VLOOKUP(Y26,'様式３－２'!$C$7:$L$48,10,FALSE))</f>
        <v/>
      </c>
      <c r="Z27" s="164" t="str">
        <f>IF(Z26="","",VLOOKUP(Z26,'様式３－２'!$C$7:$L$48,10,FALSE))</f>
        <v/>
      </c>
      <c r="AA27" s="164" t="str">
        <f>IF(AA26="","",VLOOKUP(AA26,'様式３－２'!$C$7:$L$48,10,FALSE))</f>
        <v/>
      </c>
      <c r="AB27" s="164" t="str">
        <f>IF(AB26="","",VLOOKUP(AB26,'様式３－２'!$C$7:$L$48,10,FALSE))</f>
        <v/>
      </c>
      <c r="AC27" s="165" t="str">
        <f>IF(AC26="","",VLOOKUP(AC26,'様式３－２'!$C$7:$L$48,10,FALSE))</f>
        <v/>
      </c>
      <c r="AD27" s="163" t="str">
        <f>IF(AD26="","",VLOOKUP(AD26,'様式３－２'!$C$7:$L$48,10,FALSE))</f>
        <v/>
      </c>
      <c r="AE27" s="164" t="str">
        <f>IF(AE26="","",VLOOKUP(AE26,'様式３－２'!$C$7:$L$48,10,FALSE))</f>
        <v/>
      </c>
      <c r="AF27" s="164" t="str">
        <f>IF(AF26="","",VLOOKUP(AF26,'様式３－２'!$C$7:$L$48,10,FALSE))</f>
        <v/>
      </c>
      <c r="AG27" s="164" t="str">
        <f>IF(AG26="","",VLOOKUP(AG26,'様式３－２'!$C$7:$L$48,10,FALSE))</f>
        <v/>
      </c>
      <c r="AH27" s="164" t="str">
        <f>IF(AH26="","",VLOOKUP(AH26,'様式３－２'!$C$7:$L$48,10,FALSE))</f>
        <v/>
      </c>
      <c r="AI27" s="164" t="str">
        <f>IF(AI26="","",VLOOKUP(AI26,'様式３－２'!$C$7:$L$48,10,FALSE))</f>
        <v/>
      </c>
      <c r="AJ27" s="165" t="str">
        <f>IF(AJ26="","",VLOOKUP(AJ26,'様式３－２'!$C$7:$L$48,10,FALSE))</f>
        <v/>
      </c>
      <c r="AK27" s="163" t="str">
        <f>IF(AK26="","",VLOOKUP(AK26,'様式３－２'!$C$7:$L$48,10,FALSE))</f>
        <v/>
      </c>
      <c r="AL27" s="164" t="str">
        <f>IF(AL26="","",VLOOKUP(AL26,'様式３－２'!$C$7:$L$48,10,FALSE))</f>
        <v/>
      </c>
      <c r="AM27" s="164" t="str">
        <f>IF(AM26="","",VLOOKUP(AM26,'様式３－２'!$C$7:$L$48,10,FALSE))</f>
        <v/>
      </c>
      <c r="AN27" s="164" t="str">
        <f>IF(AN26="","",VLOOKUP(AN26,'様式３－２'!$C$7:$L$48,10,FALSE))</f>
        <v/>
      </c>
      <c r="AO27" s="164" t="str">
        <f>IF(AO26="","",VLOOKUP(AO26,'様式３－２'!$C$7:$L$48,10,FALSE))</f>
        <v/>
      </c>
      <c r="AP27" s="164" t="str">
        <f>IF(AP26="","",VLOOKUP(AP26,'様式３－２'!$C$7:$L$48,10,FALSE))</f>
        <v/>
      </c>
      <c r="AQ27" s="165" t="str">
        <f>IF(AQ26="","",VLOOKUP(AQ26,'様式３－２'!$C$7:$L$48,10,FALSE))</f>
        <v/>
      </c>
      <c r="AR27" s="163" t="str">
        <f>IF(AR26="","",VLOOKUP(AR26,'様式３－２'!$C$7:$L$48,10,FALSE))</f>
        <v/>
      </c>
      <c r="AS27" s="164" t="str">
        <f>IF(AS26="","",VLOOKUP(AS26,'様式３－２'!$C$7:$L$48,10,FALSE))</f>
        <v/>
      </c>
      <c r="AT27" s="164" t="str">
        <f>IF(AT26="","",VLOOKUP(AT26,'様式３－２'!$C$7:$L$48,10,FALSE))</f>
        <v/>
      </c>
      <c r="AU27" s="164" t="str">
        <f>IF(AU26="","",VLOOKUP(AU26,'様式３－２'!$C$7:$L$48,10,FALSE))</f>
        <v/>
      </c>
      <c r="AV27" s="164" t="str">
        <f>IF(AV26="","",VLOOKUP(AV26,'様式３－２'!$C$7:$L$48,10,FALSE))</f>
        <v/>
      </c>
      <c r="AW27" s="164" t="str">
        <f>IF(AW26="","",VLOOKUP(AW26,'様式３－２'!$C$7:$L$48,10,FALSE))</f>
        <v/>
      </c>
      <c r="AX27" s="165" t="str">
        <f>IF(AX26="","",VLOOKUP(AX26,'様式３－２'!$C$7:$L$48,10,FALSE))</f>
        <v/>
      </c>
      <c r="AY27" s="163" t="str">
        <f>IF(AY26="","",VLOOKUP(AY26,'様式３－２'!$C$7:$L$48,10,FALSE))</f>
        <v/>
      </c>
      <c r="AZ27" s="164" t="str">
        <f>IF(AZ26="","",VLOOKUP(AZ26,'様式３－２'!$C$7:$L$48,10,FALSE))</f>
        <v/>
      </c>
      <c r="BA27" s="164" t="str">
        <f>IF(BA26="","",VLOOKUP(BA26,'様式３－２'!$C$7:$L$48,10,FALSE))</f>
        <v/>
      </c>
      <c r="BB27" s="321">
        <f>IF($BE$4="４週",SUM(W27:AX27),IF($BE$4="暦月",SUM(W27:BA27),""))</f>
        <v>0</v>
      </c>
      <c r="BC27" s="322"/>
      <c r="BD27" s="323">
        <f>IF($BE$4="４週",BB27/4,IF($BE$4="暦月",(BB27/($BE$9/7)),""))</f>
        <v>0</v>
      </c>
      <c r="BE27" s="322"/>
      <c r="BF27" s="311"/>
      <c r="BG27" s="312"/>
      <c r="BH27" s="312"/>
      <c r="BI27" s="312"/>
      <c r="BJ27" s="313"/>
    </row>
    <row r="28" spans="2:62" ht="20.25" customHeight="1" x14ac:dyDescent="0.4">
      <c r="B28" s="277">
        <f>B26+1</f>
        <v>6</v>
      </c>
      <c r="C28" s="279"/>
      <c r="D28" s="280"/>
      <c r="E28" s="153"/>
      <c r="F28" s="154"/>
      <c r="G28" s="153"/>
      <c r="H28" s="154"/>
      <c r="I28" s="283"/>
      <c r="J28" s="284"/>
      <c r="K28" s="287"/>
      <c r="L28" s="288"/>
      <c r="M28" s="288"/>
      <c r="N28" s="280"/>
      <c r="O28" s="256"/>
      <c r="P28" s="257"/>
      <c r="Q28" s="257"/>
      <c r="R28" s="257"/>
      <c r="S28" s="258"/>
      <c r="T28" s="185" t="s">
        <v>18</v>
      </c>
      <c r="U28" s="108"/>
      <c r="V28" s="109"/>
      <c r="W28" s="95"/>
      <c r="X28" s="96"/>
      <c r="Y28" s="96"/>
      <c r="Z28" s="96"/>
      <c r="AA28" s="96"/>
      <c r="AB28" s="96"/>
      <c r="AC28" s="97"/>
      <c r="AD28" s="95"/>
      <c r="AE28" s="96"/>
      <c r="AF28" s="96"/>
      <c r="AG28" s="96"/>
      <c r="AH28" s="96"/>
      <c r="AI28" s="96"/>
      <c r="AJ28" s="97"/>
      <c r="AK28" s="95"/>
      <c r="AL28" s="96"/>
      <c r="AM28" s="96"/>
      <c r="AN28" s="96"/>
      <c r="AO28" s="96"/>
      <c r="AP28" s="96"/>
      <c r="AQ28" s="97"/>
      <c r="AR28" s="95"/>
      <c r="AS28" s="96"/>
      <c r="AT28" s="96"/>
      <c r="AU28" s="96"/>
      <c r="AV28" s="96"/>
      <c r="AW28" s="96"/>
      <c r="AX28" s="97"/>
      <c r="AY28" s="95"/>
      <c r="AZ28" s="96"/>
      <c r="BA28" s="98"/>
      <c r="BB28" s="262"/>
      <c r="BC28" s="263"/>
      <c r="BD28" s="264"/>
      <c r="BE28" s="265"/>
      <c r="BF28" s="266"/>
      <c r="BG28" s="267"/>
      <c r="BH28" s="267"/>
      <c r="BI28" s="267"/>
      <c r="BJ28" s="268"/>
    </row>
    <row r="29" spans="2:62" ht="20.25" customHeight="1" x14ac:dyDescent="0.4">
      <c r="B29" s="297"/>
      <c r="C29" s="315"/>
      <c r="D29" s="316"/>
      <c r="E29" s="153"/>
      <c r="F29" s="154">
        <f>C28</f>
        <v>0</v>
      </c>
      <c r="G29" s="153"/>
      <c r="H29" s="154">
        <f>I28</f>
        <v>0</v>
      </c>
      <c r="I29" s="317"/>
      <c r="J29" s="318"/>
      <c r="K29" s="319"/>
      <c r="L29" s="320"/>
      <c r="M29" s="320"/>
      <c r="N29" s="316"/>
      <c r="O29" s="256"/>
      <c r="P29" s="257"/>
      <c r="Q29" s="257"/>
      <c r="R29" s="257"/>
      <c r="S29" s="258"/>
      <c r="T29" s="102" t="s">
        <v>203</v>
      </c>
      <c r="U29" s="103"/>
      <c r="V29" s="104"/>
      <c r="W29" s="163" t="str">
        <f>IF(W28="","",VLOOKUP(W28,'様式３－２'!$C$7:$L$48,10,FALSE))</f>
        <v/>
      </c>
      <c r="X29" s="164" t="str">
        <f>IF(X28="","",VLOOKUP(X28,'様式３－２'!$C$7:$L$48,10,FALSE))</f>
        <v/>
      </c>
      <c r="Y29" s="164" t="str">
        <f>IF(Y28="","",VLOOKUP(Y28,'様式３－２'!$C$7:$L$48,10,FALSE))</f>
        <v/>
      </c>
      <c r="Z29" s="164" t="str">
        <f>IF(Z28="","",VLOOKUP(Z28,'様式３－２'!$C$7:$L$48,10,FALSE))</f>
        <v/>
      </c>
      <c r="AA29" s="164" t="str">
        <f>IF(AA28="","",VLOOKUP(AA28,'様式３－２'!$C$7:$L$48,10,FALSE))</f>
        <v/>
      </c>
      <c r="AB29" s="164" t="str">
        <f>IF(AB28="","",VLOOKUP(AB28,'様式３－２'!$C$7:$L$48,10,FALSE))</f>
        <v/>
      </c>
      <c r="AC29" s="165" t="str">
        <f>IF(AC28="","",VLOOKUP(AC28,'様式３－２'!$C$7:$L$48,10,FALSE))</f>
        <v/>
      </c>
      <c r="AD29" s="163" t="str">
        <f>IF(AD28="","",VLOOKUP(AD28,'様式３－２'!$C$7:$L$48,10,FALSE))</f>
        <v/>
      </c>
      <c r="AE29" s="164" t="str">
        <f>IF(AE28="","",VLOOKUP(AE28,'様式３－２'!$C$7:$L$48,10,FALSE))</f>
        <v/>
      </c>
      <c r="AF29" s="164" t="str">
        <f>IF(AF28="","",VLOOKUP(AF28,'様式３－２'!$C$7:$L$48,10,FALSE))</f>
        <v/>
      </c>
      <c r="AG29" s="164" t="str">
        <f>IF(AG28="","",VLOOKUP(AG28,'様式３－２'!$C$7:$L$48,10,FALSE))</f>
        <v/>
      </c>
      <c r="AH29" s="164" t="str">
        <f>IF(AH28="","",VLOOKUP(AH28,'様式３－２'!$C$7:$L$48,10,FALSE))</f>
        <v/>
      </c>
      <c r="AI29" s="164" t="str">
        <f>IF(AI28="","",VLOOKUP(AI28,'様式３－２'!$C$7:$L$48,10,FALSE))</f>
        <v/>
      </c>
      <c r="AJ29" s="165" t="str">
        <f>IF(AJ28="","",VLOOKUP(AJ28,'様式３－２'!$C$7:$L$48,10,FALSE))</f>
        <v/>
      </c>
      <c r="AK29" s="163" t="str">
        <f>IF(AK28="","",VLOOKUP(AK28,'様式３－２'!$C$7:$L$48,10,FALSE))</f>
        <v/>
      </c>
      <c r="AL29" s="164" t="str">
        <f>IF(AL28="","",VLOOKUP(AL28,'様式３－２'!$C$7:$L$48,10,FALSE))</f>
        <v/>
      </c>
      <c r="AM29" s="164" t="str">
        <f>IF(AM28="","",VLOOKUP(AM28,'様式３－２'!$C$7:$L$48,10,FALSE))</f>
        <v/>
      </c>
      <c r="AN29" s="164" t="str">
        <f>IF(AN28="","",VLOOKUP(AN28,'様式３－２'!$C$7:$L$48,10,FALSE))</f>
        <v/>
      </c>
      <c r="AO29" s="164" t="str">
        <f>IF(AO28="","",VLOOKUP(AO28,'様式３－２'!$C$7:$L$48,10,FALSE))</f>
        <v/>
      </c>
      <c r="AP29" s="164" t="str">
        <f>IF(AP28="","",VLOOKUP(AP28,'様式３－２'!$C$7:$L$48,10,FALSE))</f>
        <v/>
      </c>
      <c r="AQ29" s="165" t="str">
        <f>IF(AQ28="","",VLOOKUP(AQ28,'様式３－２'!$C$7:$L$48,10,FALSE))</f>
        <v/>
      </c>
      <c r="AR29" s="163" t="str">
        <f>IF(AR28="","",VLOOKUP(AR28,'様式３－２'!$C$7:$L$48,10,FALSE))</f>
        <v/>
      </c>
      <c r="AS29" s="164" t="str">
        <f>IF(AS28="","",VLOOKUP(AS28,'様式３－２'!$C$7:$L$48,10,FALSE))</f>
        <v/>
      </c>
      <c r="AT29" s="164" t="str">
        <f>IF(AT28="","",VLOOKUP(AT28,'様式３－２'!$C$7:$L$48,10,FALSE))</f>
        <v/>
      </c>
      <c r="AU29" s="164" t="str">
        <f>IF(AU28="","",VLOOKUP(AU28,'様式３－２'!$C$7:$L$48,10,FALSE))</f>
        <v/>
      </c>
      <c r="AV29" s="164" t="str">
        <f>IF(AV28="","",VLOOKUP(AV28,'様式３－２'!$C$7:$L$48,10,FALSE))</f>
        <v/>
      </c>
      <c r="AW29" s="164" t="str">
        <f>IF(AW28="","",VLOOKUP(AW28,'様式３－２'!$C$7:$L$48,10,FALSE))</f>
        <v/>
      </c>
      <c r="AX29" s="165" t="str">
        <f>IF(AX28="","",VLOOKUP(AX28,'様式３－２'!$C$7:$L$48,10,FALSE))</f>
        <v/>
      </c>
      <c r="AY29" s="163" t="str">
        <f>IF(AY28="","",VLOOKUP(AY28,'様式３－２'!$C$7:$L$48,10,FALSE))</f>
        <v/>
      </c>
      <c r="AZ29" s="164" t="str">
        <f>IF(AZ28="","",VLOOKUP(AZ28,'様式３－２'!$C$7:$L$48,10,FALSE))</f>
        <v/>
      </c>
      <c r="BA29" s="164" t="str">
        <f>IF(BA28="","",VLOOKUP(BA28,'様式３－２'!$C$7:$L$48,10,FALSE))</f>
        <v/>
      </c>
      <c r="BB29" s="321">
        <f>IF($BE$4="４週",SUM(W29:AX29),IF($BE$4="暦月",SUM(W29:BA29),""))</f>
        <v>0</v>
      </c>
      <c r="BC29" s="322"/>
      <c r="BD29" s="323">
        <f>IF($BE$4="４週",BB29/4,IF($BE$4="暦月",(BB29/($BE$9/7)),""))</f>
        <v>0</v>
      </c>
      <c r="BE29" s="322"/>
      <c r="BF29" s="311"/>
      <c r="BG29" s="312"/>
      <c r="BH29" s="312"/>
      <c r="BI29" s="312"/>
      <c r="BJ29" s="313"/>
    </row>
    <row r="30" spans="2:62" ht="20.25" customHeight="1" x14ac:dyDescent="0.4">
      <c r="B30" s="277">
        <f>B28+1</f>
        <v>7</v>
      </c>
      <c r="C30" s="279"/>
      <c r="D30" s="280"/>
      <c r="E30" s="153"/>
      <c r="F30" s="154"/>
      <c r="G30" s="153"/>
      <c r="H30" s="154"/>
      <c r="I30" s="283"/>
      <c r="J30" s="284"/>
      <c r="K30" s="287"/>
      <c r="L30" s="288"/>
      <c r="M30" s="288"/>
      <c r="N30" s="280"/>
      <c r="O30" s="256"/>
      <c r="P30" s="257"/>
      <c r="Q30" s="257"/>
      <c r="R30" s="257"/>
      <c r="S30" s="258"/>
      <c r="T30" s="105" t="s">
        <v>18</v>
      </c>
      <c r="U30" s="106"/>
      <c r="V30" s="107"/>
      <c r="W30" s="95"/>
      <c r="X30" s="96"/>
      <c r="Y30" s="96"/>
      <c r="Z30" s="96"/>
      <c r="AA30" s="96"/>
      <c r="AB30" s="96"/>
      <c r="AC30" s="97"/>
      <c r="AD30" s="95"/>
      <c r="AE30" s="96"/>
      <c r="AF30" s="96"/>
      <c r="AG30" s="96"/>
      <c r="AH30" s="96"/>
      <c r="AI30" s="96"/>
      <c r="AJ30" s="97"/>
      <c r="AK30" s="95"/>
      <c r="AL30" s="96"/>
      <c r="AM30" s="96"/>
      <c r="AN30" s="96"/>
      <c r="AO30" s="96"/>
      <c r="AP30" s="96"/>
      <c r="AQ30" s="97"/>
      <c r="AR30" s="95"/>
      <c r="AS30" s="96"/>
      <c r="AT30" s="96"/>
      <c r="AU30" s="96"/>
      <c r="AV30" s="96"/>
      <c r="AW30" s="96"/>
      <c r="AX30" s="97"/>
      <c r="AY30" s="95"/>
      <c r="AZ30" s="96"/>
      <c r="BA30" s="98"/>
      <c r="BB30" s="262"/>
      <c r="BC30" s="263"/>
      <c r="BD30" s="264"/>
      <c r="BE30" s="265"/>
      <c r="BF30" s="266"/>
      <c r="BG30" s="267"/>
      <c r="BH30" s="267"/>
      <c r="BI30" s="267"/>
      <c r="BJ30" s="268"/>
    </row>
    <row r="31" spans="2:62" ht="20.25" customHeight="1" x14ac:dyDescent="0.4">
      <c r="B31" s="297"/>
      <c r="C31" s="315"/>
      <c r="D31" s="316"/>
      <c r="E31" s="153"/>
      <c r="F31" s="154">
        <f>C30</f>
        <v>0</v>
      </c>
      <c r="G31" s="153"/>
      <c r="H31" s="154">
        <f>I30</f>
        <v>0</v>
      </c>
      <c r="I31" s="317"/>
      <c r="J31" s="318"/>
      <c r="K31" s="319"/>
      <c r="L31" s="320"/>
      <c r="M31" s="320"/>
      <c r="N31" s="316"/>
      <c r="O31" s="256"/>
      <c r="P31" s="257"/>
      <c r="Q31" s="257"/>
      <c r="R31" s="257"/>
      <c r="S31" s="258"/>
      <c r="T31" s="102" t="s">
        <v>203</v>
      </c>
      <c r="U31" s="103"/>
      <c r="V31" s="104"/>
      <c r="W31" s="163" t="str">
        <f>IF(W30="","",VLOOKUP(W30,'様式３－２'!$C$7:$L$48,10,FALSE))</f>
        <v/>
      </c>
      <c r="X31" s="164" t="str">
        <f>IF(X30="","",VLOOKUP(X30,'様式３－２'!$C$7:$L$48,10,FALSE))</f>
        <v/>
      </c>
      <c r="Y31" s="164" t="str">
        <f>IF(Y30="","",VLOOKUP(Y30,'様式３－２'!$C$7:$L$48,10,FALSE))</f>
        <v/>
      </c>
      <c r="Z31" s="164" t="str">
        <f>IF(Z30="","",VLOOKUP(Z30,'様式３－２'!$C$7:$L$48,10,FALSE))</f>
        <v/>
      </c>
      <c r="AA31" s="164" t="str">
        <f>IF(AA30="","",VLOOKUP(AA30,'様式３－２'!$C$7:$L$48,10,FALSE))</f>
        <v/>
      </c>
      <c r="AB31" s="164" t="str">
        <f>IF(AB30="","",VLOOKUP(AB30,'様式３－２'!$C$7:$L$48,10,FALSE))</f>
        <v/>
      </c>
      <c r="AC31" s="165" t="str">
        <f>IF(AC30="","",VLOOKUP(AC30,'様式３－２'!$C$7:$L$48,10,FALSE))</f>
        <v/>
      </c>
      <c r="AD31" s="163" t="str">
        <f>IF(AD30="","",VLOOKUP(AD30,'様式３－２'!$C$7:$L$48,10,FALSE))</f>
        <v/>
      </c>
      <c r="AE31" s="164" t="str">
        <f>IF(AE30="","",VLOOKUP(AE30,'様式３－２'!$C$7:$L$48,10,FALSE))</f>
        <v/>
      </c>
      <c r="AF31" s="164" t="str">
        <f>IF(AF30="","",VLOOKUP(AF30,'様式３－２'!$C$7:$L$48,10,FALSE))</f>
        <v/>
      </c>
      <c r="AG31" s="164" t="str">
        <f>IF(AG30="","",VLOOKUP(AG30,'様式３－２'!$C$7:$L$48,10,FALSE))</f>
        <v/>
      </c>
      <c r="AH31" s="164" t="str">
        <f>IF(AH30="","",VLOOKUP(AH30,'様式３－２'!$C$7:$L$48,10,FALSE))</f>
        <v/>
      </c>
      <c r="AI31" s="164" t="str">
        <f>IF(AI30="","",VLOOKUP(AI30,'様式３－２'!$C$7:$L$48,10,FALSE))</f>
        <v/>
      </c>
      <c r="AJ31" s="165" t="str">
        <f>IF(AJ30="","",VLOOKUP(AJ30,'様式３－２'!$C$7:$L$48,10,FALSE))</f>
        <v/>
      </c>
      <c r="AK31" s="163" t="str">
        <f>IF(AK30="","",VLOOKUP(AK30,'様式３－２'!$C$7:$L$48,10,FALSE))</f>
        <v/>
      </c>
      <c r="AL31" s="164" t="str">
        <f>IF(AL30="","",VLOOKUP(AL30,'様式３－２'!$C$7:$L$48,10,FALSE))</f>
        <v/>
      </c>
      <c r="AM31" s="164" t="str">
        <f>IF(AM30="","",VLOOKUP(AM30,'様式３－２'!$C$7:$L$48,10,FALSE))</f>
        <v/>
      </c>
      <c r="AN31" s="164" t="str">
        <f>IF(AN30="","",VLOOKUP(AN30,'様式３－２'!$C$7:$L$48,10,FALSE))</f>
        <v/>
      </c>
      <c r="AO31" s="164" t="str">
        <f>IF(AO30="","",VLOOKUP(AO30,'様式３－２'!$C$7:$L$48,10,FALSE))</f>
        <v/>
      </c>
      <c r="AP31" s="164" t="str">
        <f>IF(AP30="","",VLOOKUP(AP30,'様式３－２'!$C$7:$L$48,10,FALSE))</f>
        <v/>
      </c>
      <c r="AQ31" s="165" t="str">
        <f>IF(AQ30="","",VLOOKUP(AQ30,'様式３－２'!$C$7:$L$48,10,FALSE))</f>
        <v/>
      </c>
      <c r="AR31" s="163" t="str">
        <f>IF(AR30="","",VLOOKUP(AR30,'様式３－２'!$C$7:$L$48,10,FALSE))</f>
        <v/>
      </c>
      <c r="AS31" s="164" t="str">
        <f>IF(AS30="","",VLOOKUP(AS30,'様式３－２'!$C$7:$L$48,10,FALSE))</f>
        <v/>
      </c>
      <c r="AT31" s="164" t="str">
        <f>IF(AT30="","",VLOOKUP(AT30,'様式３－２'!$C$7:$L$48,10,FALSE))</f>
        <v/>
      </c>
      <c r="AU31" s="164" t="str">
        <f>IF(AU30="","",VLOOKUP(AU30,'様式３－２'!$C$7:$L$48,10,FALSE))</f>
        <v/>
      </c>
      <c r="AV31" s="164" t="str">
        <f>IF(AV30="","",VLOOKUP(AV30,'様式３－２'!$C$7:$L$48,10,FALSE))</f>
        <v/>
      </c>
      <c r="AW31" s="164" t="str">
        <f>IF(AW30="","",VLOOKUP(AW30,'様式３－２'!$C$7:$L$48,10,FALSE))</f>
        <v/>
      </c>
      <c r="AX31" s="165" t="str">
        <f>IF(AX30="","",VLOOKUP(AX30,'様式３－２'!$C$7:$L$48,10,FALSE))</f>
        <v/>
      </c>
      <c r="AY31" s="163" t="str">
        <f>IF(AY30="","",VLOOKUP(AY30,'様式３－２'!$C$7:$L$48,10,FALSE))</f>
        <v/>
      </c>
      <c r="AZ31" s="164" t="str">
        <f>IF(AZ30="","",VLOOKUP(AZ30,'様式３－２'!$C$7:$L$48,10,FALSE))</f>
        <v/>
      </c>
      <c r="BA31" s="164" t="str">
        <f>IF(BA30="","",VLOOKUP(BA30,'様式３－２'!$C$7:$L$48,10,FALSE))</f>
        <v/>
      </c>
      <c r="BB31" s="321">
        <f>IF($BE$4="４週",SUM(W31:AX31),IF($BE$4="暦月",SUM(W31:BA31),""))</f>
        <v>0</v>
      </c>
      <c r="BC31" s="322"/>
      <c r="BD31" s="323">
        <f>IF($BE$4="４週",BB31/4,IF($BE$4="暦月",(BB31/($BE$9/7)),""))</f>
        <v>0</v>
      </c>
      <c r="BE31" s="322"/>
      <c r="BF31" s="311"/>
      <c r="BG31" s="312"/>
      <c r="BH31" s="312"/>
      <c r="BI31" s="312"/>
      <c r="BJ31" s="313"/>
    </row>
    <row r="32" spans="2:62" ht="20.25" customHeight="1" x14ac:dyDescent="0.4">
      <c r="B32" s="277">
        <f>B30+1</f>
        <v>8</v>
      </c>
      <c r="C32" s="279"/>
      <c r="D32" s="280"/>
      <c r="E32" s="153"/>
      <c r="F32" s="154"/>
      <c r="G32" s="153"/>
      <c r="H32" s="154"/>
      <c r="I32" s="283"/>
      <c r="J32" s="284"/>
      <c r="K32" s="287"/>
      <c r="L32" s="288"/>
      <c r="M32" s="288"/>
      <c r="N32" s="280"/>
      <c r="O32" s="256"/>
      <c r="P32" s="257"/>
      <c r="Q32" s="257"/>
      <c r="R32" s="257"/>
      <c r="S32" s="258"/>
      <c r="T32" s="105" t="s">
        <v>18</v>
      </c>
      <c r="U32" s="106"/>
      <c r="V32" s="107"/>
      <c r="W32" s="95"/>
      <c r="X32" s="96"/>
      <c r="Y32" s="96"/>
      <c r="Z32" s="96"/>
      <c r="AA32" s="96"/>
      <c r="AB32" s="96"/>
      <c r="AC32" s="97"/>
      <c r="AD32" s="95"/>
      <c r="AE32" s="96"/>
      <c r="AF32" s="96"/>
      <c r="AG32" s="96"/>
      <c r="AH32" s="96"/>
      <c r="AI32" s="96"/>
      <c r="AJ32" s="97"/>
      <c r="AK32" s="95"/>
      <c r="AL32" s="96"/>
      <c r="AM32" s="96"/>
      <c r="AN32" s="96"/>
      <c r="AO32" s="96"/>
      <c r="AP32" s="96"/>
      <c r="AQ32" s="97"/>
      <c r="AR32" s="95"/>
      <c r="AS32" s="96"/>
      <c r="AT32" s="96"/>
      <c r="AU32" s="96"/>
      <c r="AV32" s="96"/>
      <c r="AW32" s="96"/>
      <c r="AX32" s="97"/>
      <c r="AY32" s="95"/>
      <c r="AZ32" s="96"/>
      <c r="BA32" s="98"/>
      <c r="BB32" s="262"/>
      <c r="BC32" s="263"/>
      <c r="BD32" s="264"/>
      <c r="BE32" s="265"/>
      <c r="BF32" s="266"/>
      <c r="BG32" s="267"/>
      <c r="BH32" s="267"/>
      <c r="BI32" s="267"/>
      <c r="BJ32" s="268"/>
    </row>
    <row r="33" spans="2:62" ht="20.25" customHeight="1" x14ac:dyDescent="0.4">
      <c r="B33" s="297"/>
      <c r="C33" s="315"/>
      <c r="D33" s="316"/>
      <c r="E33" s="153"/>
      <c r="F33" s="154">
        <f>C32</f>
        <v>0</v>
      </c>
      <c r="G33" s="153"/>
      <c r="H33" s="154">
        <f>I32</f>
        <v>0</v>
      </c>
      <c r="I33" s="317"/>
      <c r="J33" s="318"/>
      <c r="K33" s="319"/>
      <c r="L33" s="320"/>
      <c r="M33" s="320"/>
      <c r="N33" s="316"/>
      <c r="O33" s="256"/>
      <c r="P33" s="257"/>
      <c r="Q33" s="257"/>
      <c r="R33" s="257"/>
      <c r="S33" s="258"/>
      <c r="T33" s="102" t="s">
        <v>203</v>
      </c>
      <c r="U33" s="103"/>
      <c r="V33" s="104"/>
      <c r="W33" s="163" t="str">
        <f>IF(W32="","",VLOOKUP(W32,'様式３－２'!$C$7:$L$48,10,FALSE))</f>
        <v/>
      </c>
      <c r="X33" s="164" t="str">
        <f>IF(X32="","",VLOOKUP(X32,'様式３－２'!$C$7:$L$48,10,FALSE))</f>
        <v/>
      </c>
      <c r="Y33" s="164" t="str">
        <f>IF(Y32="","",VLOOKUP(Y32,'様式３－２'!$C$7:$L$48,10,FALSE))</f>
        <v/>
      </c>
      <c r="Z33" s="164" t="str">
        <f>IF(Z32="","",VLOOKUP(Z32,'様式３－２'!$C$7:$L$48,10,FALSE))</f>
        <v/>
      </c>
      <c r="AA33" s="164" t="str">
        <f>IF(AA32="","",VLOOKUP(AA32,'様式３－２'!$C$7:$L$48,10,FALSE))</f>
        <v/>
      </c>
      <c r="AB33" s="164" t="str">
        <f>IF(AB32="","",VLOOKUP(AB32,'様式３－２'!$C$7:$L$48,10,FALSE))</f>
        <v/>
      </c>
      <c r="AC33" s="165" t="str">
        <f>IF(AC32="","",VLOOKUP(AC32,'様式３－２'!$C$7:$L$48,10,FALSE))</f>
        <v/>
      </c>
      <c r="AD33" s="163" t="str">
        <f>IF(AD32="","",VLOOKUP(AD32,'様式３－２'!$C$7:$L$48,10,FALSE))</f>
        <v/>
      </c>
      <c r="AE33" s="164" t="str">
        <f>IF(AE32="","",VLOOKUP(AE32,'様式３－２'!$C$7:$L$48,10,FALSE))</f>
        <v/>
      </c>
      <c r="AF33" s="164" t="str">
        <f>IF(AF32="","",VLOOKUP(AF32,'様式３－２'!$C$7:$L$48,10,FALSE))</f>
        <v/>
      </c>
      <c r="AG33" s="164" t="str">
        <f>IF(AG32="","",VLOOKUP(AG32,'様式３－２'!$C$7:$L$48,10,FALSE))</f>
        <v/>
      </c>
      <c r="AH33" s="164" t="str">
        <f>IF(AH32="","",VLOOKUP(AH32,'様式３－２'!$C$7:$L$48,10,FALSE))</f>
        <v/>
      </c>
      <c r="AI33" s="164" t="str">
        <f>IF(AI32="","",VLOOKUP(AI32,'様式３－２'!$C$7:$L$48,10,FALSE))</f>
        <v/>
      </c>
      <c r="AJ33" s="165" t="str">
        <f>IF(AJ32="","",VLOOKUP(AJ32,'様式３－２'!$C$7:$L$48,10,FALSE))</f>
        <v/>
      </c>
      <c r="AK33" s="163" t="str">
        <f>IF(AK32="","",VLOOKUP(AK32,'様式３－２'!$C$7:$L$48,10,FALSE))</f>
        <v/>
      </c>
      <c r="AL33" s="164" t="str">
        <f>IF(AL32="","",VLOOKUP(AL32,'様式３－２'!$C$7:$L$48,10,FALSE))</f>
        <v/>
      </c>
      <c r="AM33" s="164" t="str">
        <f>IF(AM32="","",VLOOKUP(AM32,'様式３－２'!$C$7:$L$48,10,FALSE))</f>
        <v/>
      </c>
      <c r="AN33" s="164" t="str">
        <f>IF(AN32="","",VLOOKUP(AN32,'様式３－２'!$C$7:$L$48,10,FALSE))</f>
        <v/>
      </c>
      <c r="AO33" s="164" t="str">
        <f>IF(AO32="","",VLOOKUP(AO32,'様式３－２'!$C$7:$L$48,10,FALSE))</f>
        <v/>
      </c>
      <c r="AP33" s="164" t="str">
        <f>IF(AP32="","",VLOOKUP(AP32,'様式３－２'!$C$7:$L$48,10,FALSE))</f>
        <v/>
      </c>
      <c r="AQ33" s="165" t="str">
        <f>IF(AQ32="","",VLOOKUP(AQ32,'様式３－２'!$C$7:$L$48,10,FALSE))</f>
        <v/>
      </c>
      <c r="AR33" s="163" t="str">
        <f>IF(AR32="","",VLOOKUP(AR32,'様式３－２'!$C$7:$L$48,10,FALSE))</f>
        <v/>
      </c>
      <c r="AS33" s="164" t="str">
        <f>IF(AS32="","",VLOOKUP(AS32,'様式３－２'!$C$7:$L$48,10,FALSE))</f>
        <v/>
      </c>
      <c r="AT33" s="164" t="str">
        <f>IF(AT32="","",VLOOKUP(AT32,'様式３－２'!$C$7:$L$48,10,FALSE))</f>
        <v/>
      </c>
      <c r="AU33" s="164" t="str">
        <f>IF(AU32="","",VLOOKUP(AU32,'様式３－２'!$C$7:$L$48,10,FALSE))</f>
        <v/>
      </c>
      <c r="AV33" s="164" t="str">
        <f>IF(AV32="","",VLOOKUP(AV32,'様式３－２'!$C$7:$L$48,10,FALSE))</f>
        <v/>
      </c>
      <c r="AW33" s="164" t="str">
        <f>IF(AW32="","",VLOOKUP(AW32,'様式３－２'!$C$7:$L$48,10,FALSE))</f>
        <v/>
      </c>
      <c r="AX33" s="165" t="str">
        <f>IF(AX32="","",VLOOKUP(AX32,'様式３－２'!$C$7:$L$48,10,FALSE))</f>
        <v/>
      </c>
      <c r="AY33" s="163" t="str">
        <f>IF(AY32="","",VLOOKUP(AY32,'様式３－２'!$C$7:$L$48,10,FALSE))</f>
        <v/>
      </c>
      <c r="AZ33" s="164" t="str">
        <f>IF(AZ32="","",VLOOKUP(AZ32,'様式３－２'!$C$7:$L$48,10,FALSE))</f>
        <v/>
      </c>
      <c r="BA33" s="164" t="str">
        <f>IF(BA32="","",VLOOKUP(BA32,'様式３－２'!$C$7:$L$48,10,FALSE))</f>
        <v/>
      </c>
      <c r="BB33" s="321">
        <f>IF($BE$4="４週",SUM(W33:AX33),IF($BE$4="暦月",SUM(W33:BA33),""))</f>
        <v>0</v>
      </c>
      <c r="BC33" s="322"/>
      <c r="BD33" s="323">
        <f>IF($BE$4="４週",BB33/4,IF($BE$4="暦月",(BB33/($BE$9/7)),""))</f>
        <v>0</v>
      </c>
      <c r="BE33" s="322"/>
      <c r="BF33" s="311"/>
      <c r="BG33" s="312"/>
      <c r="BH33" s="312"/>
      <c r="BI33" s="312"/>
      <c r="BJ33" s="313"/>
    </row>
    <row r="34" spans="2:62" ht="20.25" customHeight="1" x14ac:dyDescent="0.4">
      <c r="B34" s="277">
        <f>B32+1</f>
        <v>9</v>
      </c>
      <c r="C34" s="279"/>
      <c r="D34" s="280"/>
      <c r="E34" s="153"/>
      <c r="F34" s="154"/>
      <c r="G34" s="153"/>
      <c r="H34" s="154"/>
      <c r="I34" s="283"/>
      <c r="J34" s="284"/>
      <c r="K34" s="287"/>
      <c r="L34" s="288"/>
      <c r="M34" s="288"/>
      <c r="N34" s="280"/>
      <c r="O34" s="256"/>
      <c r="P34" s="257"/>
      <c r="Q34" s="257"/>
      <c r="R34" s="257"/>
      <c r="S34" s="258"/>
      <c r="T34" s="105" t="s">
        <v>18</v>
      </c>
      <c r="U34" s="106"/>
      <c r="V34" s="107"/>
      <c r="W34" s="95"/>
      <c r="X34" s="96"/>
      <c r="Y34" s="96"/>
      <c r="Z34" s="96"/>
      <c r="AA34" s="96"/>
      <c r="AB34" s="96"/>
      <c r="AC34" s="97"/>
      <c r="AD34" s="95"/>
      <c r="AE34" s="96"/>
      <c r="AF34" s="96"/>
      <c r="AG34" s="96"/>
      <c r="AH34" s="96"/>
      <c r="AI34" s="96"/>
      <c r="AJ34" s="97"/>
      <c r="AK34" s="95"/>
      <c r="AL34" s="96"/>
      <c r="AM34" s="96"/>
      <c r="AN34" s="96"/>
      <c r="AO34" s="96"/>
      <c r="AP34" s="96"/>
      <c r="AQ34" s="97"/>
      <c r="AR34" s="95"/>
      <c r="AS34" s="96"/>
      <c r="AT34" s="96"/>
      <c r="AU34" s="96"/>
      <c r="AV34" s="96"/>
      <c r="AW34" s="96"/>
      <c r="AX34" s="97"/>
      <c r="AY34" s="95"/>
      <c r="AZ34" s="96"/>
      <c r="BA34" s="98"/>
      <c r="BB34" s="262"/>
      <c r="BC34" s="263"/>
      <c r="BD34" s="264"/>
      <c r="BE34" s="265"/>
      <c r="BF34" s="266"/>
      <c r="BG34" s="267"/>
      <c r="BH34" s="267"/>
      <c r="BI34" s="267"/>
      <c r="BJ34" s="268"/>
    </row>
    <row r="35" spans="2:62" ht="20.25" customHeight="1" x14ac:dyDescent="0.4">
      <c r="B35" s="297"/>
      <c r="C35" s="315"/>
      <c r="D35" s="316"/>
      <c r="E35" s="153"/>
      <c r="F35" s="154">
        <f>C34</f>
        <v>0</v>
      </c>
      <c r="G35" s="153"/>
      <c r="H35" s="154">
        <f>I34</f>
        <v>0</v>
      </c>
      <c r="I35" s="317"/>
      <c r="J35" s="318"/>
      <c r="K35" s="319"/>
      <c r="L35" s="320"/>
      <c r="M35" s="320"/>
      <c r="N35" s="316"/>
      <c r="O35" s="256"/>
      <c r="P35" s="257"/>
      <c r="Q35" s="257"/>
      <c r="R35" s="257"/>
      <c r="S35" s="258"/>
      <c r="T35" s="186" t="s">
        <v>203</v>
      </c>
      <c r="U35" s="110"/>
      <c r="V35" s="187"/>
      <c r="W35" s="163" t="str">
        <f>IF(W34="","",VLOOKUP(W34,'様式３－２'!$C$7:$L$48,10,FALSE))</f>
        <v/>
      </c>
      <c r="X35" s="164" t="str">
        <f>IF(X34="","",VLOOKUP(X34,'様式３－２'!$C$7:$L$48,10,FALSE))</f>
        <v/>
      </c>
      <c r="Y35" s="164" t="str">
        <f>IF(Y34="","",VLOOKUP(Y34,'様式３－２'!$C$7:$L$48,10,FALSE))</f>
        <v/>
      </c>
      <c r="Z35" s="164" t="str">
        <f>IF(Z34="","",VLOOKUP(Z34,'様式３－２'!$C$7:$L$48,10,FALSE))</f>
        <v/>
      </c>
      <c r="AA35" s="164" t="str">
        <f>IF(AA34="","",VLOOKUP(AA34,'様式３－２'!$C$7:$L$48,10,FALSE))</f>
        <v/>
      </c>
      <c r="AB35" s="164" t="str">
        <f>IF(AB34="","",VLOOKUP(AB34,'様式３－２'!$C$7:$L$48,10,FALSE))</f>
        <v/>
      </c>
      <c r="AC35" s="165" t="str">
        <f>IF(AC34="","",VLOOKUP(AC34,'様式３－２'!$C$7:$L$48,10,FALSE))</f>
        <v/>
      </c>
      <c r="AD35" s="163" t="str">
        <f>IF(AD34="","",VLOOKUP(AD34,'様式３－２'!$C$7:$L$48,10,FALSE))</f>
        <v/>
      </c>
      <c r="AE35" s="164" t="str">
        <f>IF(AE34="","",VLOOKUP(AE34,'様式３－２'!$C$7:$L$48,10,FALSE))</f>
        <v/>
      </c>
      <c r="AF35" s="164" t="str">
        <f>IF(AF34="","",VLOOKUP(AF34,'様式３－２'!$C$7:$L$48,10,FALSE))</f>
        <v/>
      </c>
      <c r="AG35" s="164" t="str">
        <f>IF(AG34="","",VLOOKUP(AG34,'様式３－２'!$C$7:$L$48,10,FALSE))</f>
        <v/>
      </c>
      <c r="AH35" s="164" t="str">
        <f>IF(AH34="","",VLOOKUP(AH34,'様式３－２'!$C$7:$L$48,10,FALSE))</f>
        <v/>
      </c>
      <c r="AI35" s="164" t="str">
        <f>IF(AI34="","",VLOOKUP(AI34,'様式３－２'!$C$7:$L$48,10,FALSE))</f>
        <v/>
      </c>
      <c r="AJ35" s="165" t="str">
        <f>IF(AJ34="","",VLOOKUP(AJ34,'様式３－２'!$C$7:$L$48,10,FALSE))</f>
        <v/>
      </c>
      <c r="AK35" s="163" t="str">
        <f>IF(AK34="","",VLOOKUP(AK34,'様式３－２'!$C$7:$L$48,10,FALSE))</f>
        <v/>
      </c>
      <c r="AL35" s="164" t="str">
        <f>IF(AL34="","",VLOOKUP(AL34,'様式３－２'!$C$7:$L$48,10,FALSE))</f>
        <v/>
      </c>
      <c r="AM35" s="164" t="str">
        <f>IF(AM34="","",VLOOKUP(AM34,'様式３－２'!$C$7:$L$48,10,FALSE))</f>
        <v/>
      </c>
      <c r="AN35" s="164" t="str">
        <f>IF(AN34="","",VLOOKUP(AN34,'様式３－２'!$C$7:$L$48,10,FALSE))</f>
        <v/>
      </c>
      <c r="AO35" s="164" t="str">
        <f>IF(AO34="","",VLOOKUP(AO34,'様式３－２'!$C$7:$L$48,10,FALSE))</f>
        <v/>
      </c>
      <c r="AP35" s="164" t="str">
        <f>IF(AP34="","",VLOOKUP(AP34,'様式３－２'!$C$7:$L$48,10,FALSE))</f>
        <v/>
      </c>
      <c r="AQ35" s="165" t="str">
        <f>IF(AQ34="","",VLOOKUP(AQ34,'様式３－２'!$C$7:$L$48,10,FALSE))</f>
        <v/>
      </c>
      <c r="AR35" s="163" t="str">
        <f>IF(AR34="","",VLOOKUP(AR34,'様式３－２'!$C$7:$L$48,10,FALSE))</f>
        <v/>
      </c>
      <c r="AS35" s="164" t="str">
        <f>IF(AS34="","",VLOOKUP(AS34,'様式３－２'!$C$7:$L$48,10,FALSE))</f>
        <v/>
      </c>
      <c r="AT35" s="164" t="str">
        <f>IF(AT34="","",VLOOKUP(AT34,'様式３－２'!$C$7:$L$48,10,FALSE))</f>
        <v/>
      </c>
      <c r="AU35" s="164" t="str">
        <f>IF(AU34="","",VLOOKUP(AU34,'様式３－２'!$C$7:$L$48,10,FALSE))</f>
        <v/>
      </c>
      <c r="AV35" s="164" t="str">
        <f>IF(AV34="","",VLOOKUP(AV34,'様式３－２'!$C$7:$L$48,10,FALSE))</f>
        <v/>
      </c>
      <c r="AW35" s="164" t="str">
        <f>IF(AW34="","",VLOOKUP(AW34,'様式３－２'!$C$7:$L$48,10,FALSE))</f>
        <v/>
      </c>
      <c r="AX35" s="165" t="str">
        <f>IF(AX34="","",VLOOKUP(AX34,'様式３－２'!$C$7:$L$48,10,FALSE))</f>
        <v/>
      </c>
      <c r="AY35" s="163" t="str">
        <f>IF(AY34="","",VLOOKUP(AY34,'様式３－２'!$C$7:$L$48,10,FALSE))</f>
        <v/>
      </c>
      <c r="AZ35" s="164" t="str">
        <f>IF(AZ34="","",VLOOKUP(AZ34,'様式３－２'!$C$7:$L$48,10,FALSE))</f>
        <v/>
      </c>
      <c r="BA35" s="164" t="str">
        <f>IF(BA34="","",VLOOKUP(BA34,'様式３－２'!$C$7:$L$48,10,FALSE))</f>
        <v/>
      </c>
      <c r="BB35" s="321">
        <f>IF($BE$4="４週",SUM(W35:AX35),IF($BE$4="暦月",SUM(W35:BA35),""))</f>
        <v>0</v>
      </c>
      <c r="BC35" s="322"/>
      <c r="BD35" s="323">
        <f>IF($BE$4="４週",BB35/4,IF($BE$4="暦月",(BB35/($BE$9/7)),""))</f>
        <v>0</v>
      </c>
      <c r="BE35" s="322"/>
      <c r="BF35" s="311"/>
      <c r="BG35" s="312"/>
      <c r="BH35" s="312"/>
      <c r="BI35" s="312"/>
      <c r="BJ35" s="313"/>
    </row>
    <row r="36" spans="2:62" ht="20.25" customHeight="1" x14ac:dyDescent="0.4">
      <c r="B36" s="277">
        <f>B34+1</f>
        <v>10</v>
      </c>
      <c r="C36" s="279"/>
      <c r="D36" s="280"/>
      <c r="E36" s="153"/>
      <c r="F36" s="154"/>
      <c r="G36" s="153"/>
      <c r="H36" s="154"/>
      <c r="I36" s="283"/>
      <c r="J36" s="284"/>
      <c r="K36" s="287"/>
      <c r="L36" s="288"/>
      <c r="M36" s="288"/>
      <c r="N36" s="280"/>
      <c r="O36" s="256"/>
      <c r="P36" s="257"/>
      <c r="Q36" s="257"/>
      <c r="R36" s="257"/>
      <c r="S36" s="258"/>
      <c r="T36" s="185" t="s">
        <v>18</v>
      </c>
      <c r="U36" s="108"/>
      <c r="V36" s="109"/>
      <c r="W36" s="95"/>
      <c r="X36" s="96"/>
      <c r="Y36" s="96"/>
      <c r="Z36" s="96"/>
      <c r="AA36" s="96"/>
      <c r="AB36" s="96"/>
      <c r="AC36" s="97"/>
      <c r="AD36" s="95"/>
      <c r="AE36" s="96"/>
      <c r="AF36" s="96"/>
      <c r="AG36" s="96"/>
      <c r="AH36" s="96"/>
      <c r="AI36" s="96"/>
      <c r="AJ36" s="97"/>
      <c r="AK36" s="95"/>
      <c r="AL36" s="96"/>
      <c r="AM36" s="96"/>
      <c r="AN36" s="96"/>
      <c r="AO36" s="96"/>
      <c r="AP36" s="96"/>
      <c r="AQ36" s="97"/>
      <c r="AR36" s="95"/>
      <c r="AS36" s="96"/>
      <c r="AT36" s="96"/>
      <c r="AU36" s="96"/>
      <c r="AV36" s="96"/>
      <c r="AW36" s="96"/>
      <c r="AX36" s="97"/>
      <c r="AY36" s="95"/>
      <c r="AZ36" s="96"/>
      <c r="BA36" s="98"/>
      <c r="BB36" s="262"/>
      <c r="BC36" s="263"/>
      <c r="BD36" s="264"/>
      <c r="BE36" s="265"/>
      <c r="BF36" s="266"/>
      <c r="BG36" s="267"/>
      <c r="BH36" s="267"/>
      <c r="BI36" s="267"/>
      <c r="BJ36" s="268"/>
    </row>
    <row r="37" spans="2:62" ht="20.25" customHeight="1" x14ac:dyDescent="0.4">
      <c r="B37" s="297"/>
      <c r="C37" s="315"/>
      <c r="D37" s="316"/>
      <c r="E37" s="153"/>
      <c r="F37" s="154">
        <f>C36</f>
        <v>0</v>
      </c>
      <c r="G37" s="153"/>
      <c r="H37" s="154">
        <f>I36</f>
        <v>0</v>
      </c>
      <c r="I37" s="317"/>
      <c r="J37" s="318"/>
      <c r="K37" s="319"/>
      <c r="L37" s="320"/>
      <c r="M37" s="320"/>
      <c r="N37" s="316"/>
      <c r="O37" s="256"/>
      <c r="P37" s="257"/>
      <c r="Q37" s="257"/>
      <c r="R37" s="257"/>
      <c r="S37" s="258"/>
      <c r="T37" s="186" t="s">
        <v>203</v>
      </c>
      <c r="U37" s="110"/>
      <c r="V37" s="187"/>
      <c r="W37" s="163" t="str">
        <f>IF(W36="","",VLOOKUP(W36,'様式３－２'!$C$7:$L$48,10,FALSE))</f>
        <v/>
      </c>
      <c r="X37" s="164" t="str">
        <f>IF(X36="","",VLOOKUP(X36,'様式３－２'!$C$7:$L$48,10,FALSE))</f>
        <v/>
      </c>
      <c r="Y37" s="164" t="str">
        <f>IF(Y36="","",VLOOKUP(Y36,'様式３－２'!$C$7:$L$48,10,FALSE))</f>
        <v/>
      </c>
      <c r="Z37" s="164" t="str">
        <f>IF(Z36="","",VLOOKUP(Z36,'様式３－２'!$C$7:$L$48,10,FALSE))</f>
        <v/>
      </c>
      <c r="AA37" s="164" t="str">
        <f>IF(AA36="","",VLOOKUP(AA36,'様式３－２'!$C$7:$L$48,10,FALSE))</f>
        <v/>
      </c>
      <c r="AB37" s="164" t="str">
        <f>IF(AB36="","",VLOOKUP(AB36,'様式３－２'!$C$7:$L$48,10,FALSE))</f>
        <v/>
      </c>
      <c r="AC37" s="165" t="str">
        <f>IF(AC36="","",VLOOKUP(AC36,'様式３－２'!$C$7:$L$48,10,FALSE))</f>
        <v/>
      </c>
      <c r="AD37" s="163" t="str">
        <f>IF(AD36="","",VLOOKUP(AD36,'様式３－２'!$C$7:$L$48,10,FALSE))</f>
        <v/>
      </c>
      <c r="AE37" s="164" t="str">
        <f>IF(AE36="","",VLOOKUP(AE36,'様式３－２'!$C$7:$L$48,10,FALSE))</f>
        <v/>
      </c>
      <c r="AF37" s="164" t="str">
        <f>IF(AF36="","",VLOOKUP(AF36,'様式３－２'!$C$7:$L$48,10,FALSE))</f>
        <v/>
      </c>
      <c r="AG37" s="164" t="str">
        <f>IF(AG36="","",VLOOKUP(AG36,'様式３－２'!$C$7:$L$48,10,FALSE))</f>
        <v/>
      </c>
      <c r="AH37" s="164" t="str">
        <f>IF(AH36="","",VLOOKUP(AH36,'様式３－２'!$C$7:$L$48,10,FALSE))</f>
        <v/>
      </c>
      <c r="AI37" s="164" t="str">
        <f>IF(AI36="","",VLOOKUP(AI36,'様式３－２'!$C$7:$L$48,10,FALSE))</f>
        <v/>
      </c>
      <c r="AJ37" s="165" t="str">
        <f>IF(AJ36="","",VLOOKUP(AJ36,'様式３－２'!$C$7:$L$48,10,FALSE))</f>
        <v/>
      </c>
      <c r="AK37" s="163" t="str">
        <f>IF(AK36="","",VLOOKUP(AK36,'様式３－２'!$C$7:$L$48,10,FALSE))</f>
        <v/>
      </c>
      <c r="AL37" s="164" t="str">
        <f>IF(AL36="","",VLOOKUP(AL36,'様式３－２'!$C$7:$L$48,10,FALSE))</f>
        <v/>
      </c>
      <c r="AM37" s="164" t="str">
        <f>IF(AM36="","",VLOOKUP(AM36,'様式３－２'!$C$7:$L$48,10,FALSE))</f>
        <v/>
      </c>
      <c r="AN37" s="164" t="str">
        <f>IF(AN36="","",VLOOKUP(AN36,'様式３－２'!$C$7:$L$48,10,FALSE))</f>
        <v/>
      </c>
      <c r="AO37" s="164" t="str">
        <f>IF(AO36="","",VLOOKUP(AO36,'様式３－２'!$C$7:$L$48,10,FALSE))</f>
        <v/>
      </c>
      <c r="AP37" s="164" t="str">
        <f>IF(AP36="","",VLOOKUP(AP36,'様式３－２'!$C$7:$L$48,10,FALSE))</f>
        <v/>
      </c>
      <c r="AQ37" s="165" t="str">
        <f>IF(AQ36="","",VLOOKUP(AQ36,'様式３－２'!$C$7:$L$48,10,FALSE))</f>
        <v/>
      </c>
      <c r="AR37" s="163" t="str">
        <f>IF(AR36="","",VLOOKUP(AR36,'様式３－２'!$C$7:$L$48,10,FALSE))</f>
        <v/>
      </c>
      <c r="AS37" s="164" t="str">
        <f>IF(AS36="","",VLOOKUP(AS36,'様式３－２'!$C$7:$L$48,10,FALSE))</f>
        <v/>
      </c>
      <c r="AT37" s="164" t="str">
        <f>IF(AT36="","",VLOOKUP(AT36,'様式３－２'!$C$7:$L$48,10,FALSE))</f>
        <v/>
      </c>
      <c r="AU37" s="164" t="str">
        <f>IF(AU36="","",VLOOKUP(AU36,'様式３－２'!$C$7:$L$48,10,FALSE))</f>
        <v/>
      </c>
      <c r="AV37" s="164" t="str">
        <f>IF(AV36="","",VLOOKUP(AV36,'様式３－２'!$C$7:$L$48,10,FALSE))</f>
        <v/>
      </c>
      <c r="AW37" s="164" t="str">
        <f>IF(AW36="","",VLOOKUP(AW36,'様式３－２'!$C$7:$L$48,10,FALSE))</f>
        <v/>
      </c>
      <c r="AX37" s="165" t="str">
        <f>IF(AX36="","",VLOOKUP(AX36,'様式３－２'!$C$7:$L$48,10,FALSE))</f>
        <v/>
      </c>
      <c r="AY37" s="163" t="str">
        <f>IF(AY36="","",VLOOKUP(AY36,'様式３－２'!$C$7:$L$48,10,FALSE))</f>
        <v/>
      </c>
      <c r="AZ37" s="164" t="str">
        <f>IF(AZ36="","",VLOOKUP(AZ36,'様式３－２'!$C$7:$L$48,10,FALSE))</f>
        <v/>
      </c>
      <c r="BA37" s="164" t="str">
        <f>IF(BA36="","",VLOOKUP(BA36,'様式３－２'!$C$7:$L$48,10,FALSE))</f>
        <v/>
      </c>
      <c r="BB37" s="321">
        <f>IF($BE$4="４週",SUM(W37:AX37),IF($BE$4="暦月",SUM(W37:BA37),""))</f>
        <v>0</v>
      </c>
      <c r="BC37" s="322"/>
      <c r="BD37" s="323">
        <f>IF($BE$4="４週",BB37/4,IF($BE$4="暦月",(BB37/($BE$9/7)),""))</f>
        <v>0</v>
      </c>
      <c r="BE37" s="322"/>
      <c r="BF37" s="311"/>
      <c r="BG37" s="312"/>
      <c r="BH37" s="312"/>
      <c r="BI37" s="312"/>
      <c r="BJ37" s="313"/>
    </row>
    <row r="38" spans="2:62" ht="20.25" customHeight="1" x14ac:dyDescent="0.4">
      <c r="B38" s="277">
        <f>B36+1</f>
        <v>11</v>
      </c>
      <c r="C38" s="279"/>
      <c r="D38" s="280"/>
      <c r="E38" s="153"/>
      <c r="F38" s="154"/>
      <c r="G38" s="153"/>
      <c r="H38" s="154"/>
      <c r="I38" s="283"/>
      <c r="J38" s="284"/>
      <c r="K38" s="287"/>
      <c r="L38" s="288"/>
      <c r="M38" s="288"/>
      <c r="N38" s="280"/>
      <c r="O38" s="256"/>
      <c r="P38" s="257"/>
      <c r="Q38" s="257"/>
      <c r="R38" s="257"/>
      <c r="S38" s="258"/>
      <c r="T38" s="185" t="s">
        <v>18</v>
      </c>
      <c r="U38" s="108"/>
      <c r="V38" s="109"/>
      <c r="W38" s="95"/>
      <c r="X38" s="96"/>
      <c r="Y38" s="96"/>
      <c r="Z38" s="96"/>
      <c r="AA38" s="96"/>
      <c r="AB38" s="96"/>
      <c r="AC38" s="97"/>
      <c r="AD38" s="95"/>
      <c r="AE38" s="96"/>
      <c r="AF38" s="96"/>
      <c r="AG38" s="96"/>
      <c r="AH38" s="96"/>
      <c r="AI38" s="96"/>
      <c r="AJ38" s="97"/>
      <c r="AK38" s="95"/>
      <c r="AL38" s="96"/>
      <c r="AM38" s="96"/>
      <c r="AN38" s="96"/>
      <c r="AO38" s="96"/>
      <c r="AP38" s="96"/>
      <c r="AQ38" s="97"/>
      <c r="AR38" s="95"/>
      <c r="AS38" s="96"/>
      <c r="AT38" s="96"/>
      <c r="AU38" s="96"/>
      <c r="AV38" s="96"/>
      <c r="AW38" s="96"/>
      <c r="AX38" s="97"/>
      <c r="AY38" s="95"/>
      <c r="AZ38" s="96"/>
      <c r="BA38" s="98"/>
      <c r="BB38" s="262"/>
      <c r="BC38" s="263"/>
      <c r="BD38" s="264"/>
      <c r="BE38" s="265"/>
      <c r="BF38" s="266"/>
      <c r="BG38" s="267"/>
      <c r="BH38" s="267"/>
      <c r="BI38" s="267"/>
      <c r="BJ38" s="268"/>
    </row>
    <row r="39" spans="2:62" ht="20.25" customHeight="1" x14ac:dyDescent="0.4">
      <c r="B39" s="297"/>
      <c r="C39" s="315"/>
      <c r="D39" s="316"/>
      <c r="E39" s="153"/>
      <c r="F39" s="154">
        <f>C38</f>
        <v>0</v>
      </c>
      <c r="G39" s="153"/>
      <c r="H39" s="154">
        <f>I38</f>
        <v>0</v>
      </c>
      <c r="I39" s="317"/>
      <c r="J39" s="318"/>
      <c r="K39" s="319"/>
      <c r="L39" s="320"/>
      <c r="M39" s="320"/>
      <c r="N39" s="316"/>
      <c r="O39" s="256"/>
      <c r="P39" s="257"/>
      <c r="Q39" s="257"/>
      <c r="R39" s="257"/>
      <c r="S39" s="258"/>
      <c r="T39" s="186" t="s">
        <v>203</v>
      </c>
      <c r="U39" s="110"/>
      <c r="V39" s="187"/>
      <c r="W39" s="163" t="str">
        <f>IF(W38="","",VLOOKUP(W38,'様式３－２'!$C$7:$L$48,10,FALSE))</f>
        <v/>
      </c>
      <c r="X39" s="164" t="str">
        <f>IF(X38="","",VLOOKUP(X38,'様式３－２'!$C$7:$L$48,10,FALSE))</f>
        <v/>
      </c>
      <c r="Y39" s="164" t="str">
        <f>IF(Y38="","",VLOOKUP(Y38,'様式３－２'!$C$7:$L$48,10,FALSE))</f>
        <v/>
      </c>
      <c r="Z39" s="164" t="str">
        <f>IF(Z38="","",VLOOKUP(Z38,'様式３－２'!$C$7:$L$48,10,FALSE))</f>
        <v/>
      </c>
      <c r="AA39" s="164" t="str">
        <f>IF(AA38="","",VLOOKUP(AA38,'様式３－２'!$C$7:$L$48,10,FALSE))</f>
        <v/>
      </c>
      <c r="AB39" s="164" t="str">
        <f>IF(AB38="","",VLOOKUP(AB38,'様式３－２'!$C$7:$L$48,10,FALSE))</f>
        <v/>
      </c>
      <c r="AC39" s="165" t="str">
        <f>IF(AC38="","",VLOOKUP(AC38,'様式３－２'!$C$7:$L$48,10,FALSE))</f>
        <v/>
      </c>
      <c r="AD39" s="163" t="str">
        <f>IF(AD38="","",VLOOKUP(AD38,'様式３－２'!$C$7:$L$48,10,FALSE))</f>
        <v/>
      </c>
      <c r="AE39" s="164" t="str">
        <f>IF(AE38="","",VLOOKUP(AE38,'様式３－２'!$C$7:$L$48,10,FALSE))</f>
        <v/>
      </c>
      <c r="AF39" s="164" t="str">
        <f>IF(AF38="","",VLOOKUP(AF38,'様式３－２'!$C$7:$L$48,10,FALSE))</f>
        <v/>
      </c>
      <c r="AG39" s="164" t="str">
        <f>IF(AG38="","",VLOOKUP(AG38,'様式３－２'!$C$7:$L$48,10,FALSE))</f>
        <v/>
      </c>
      <c r="AH39" s="164" t="str">
        <f>IF(AH38="","",VLOOKUP(AH38,'様式３－２'!$C$7:$L$48,10,FALSE))</f>
        <v/>
      </c>
      <c r="AI39" s="164" t="str">
        <f>IF(AI38="","",VLOOKUP(AI38,'様式３－２'!$C$7:$L$48,10,FALSE))</f>
        <v/>
      </c>
      <c r="AJ39" s="165" t="str">
        <f>IF(AJ38="","",VLOOKUP(AJ38,'様式３－２'!$C$7:$L$48,10,FALSE))</f>
        <v/>
      </c>
      <c r="AK39" s="163" t="str">
        <f>IF(AK38="","",VLOOKUP(AK38,'様式３－２'!$C$7:$L$48,10,FALSE))</f>
        <v/>
      </c>
      <c r="AL39" s="164" t="str">
        <f>IF(AL38="","",VLOOKUP(AL38,'様式３－２'!$C$7:$L$48,10,FALSE))</f>
        <v/>
      </c>
      <c r="AM39" s="164" t="str">
        <f>IF(AM38="","",VLOOKUP(AM38,'様式３－２'!$C$7:$L$48,10,FALSE))</f>
        <v/>
      </c>
      <c r="AN39" s="164" t="str">
        <f>IF(AN38="","",VLOOKUP(AN38,'様式３－２'!$C$7:$L$48,10,FALSE))</f>
        <v/>
      </c>
      <c r="AO39" s="164" t="str">
        <f>IF(AO38="","",VLOOKUP(AO38,'様式３－２'!$C$7:$L$48,10,FALSE))</f>
        <v/>
      </c>
      <c r="AP39" s="164" t="str">
        <f>IF(AP38="","",VLOOKUP(AP38,'様式３－２'!$C$7:$L$48,10,FALSE))</f>
        <v/>
      </c>
      <c r="AQ39" s="165" t="str">
        <f>IF(AQ38="","",VLOOKUP(AQ38,'様式３－２'!$C$7:$L$48,10,FALSE))</f>
        <v/>
      </c>
      <c r="AR39" s="163" t="str">
        <f>IF(AR38="","",VLOOKUP(AR38,'様式３－２'!$C$7:$L$48,10,FALSE))</f>
        <v/>
      </c>
      <c r="AS39" s="164" t="str">
        <f>IF(AS38="","",VLOOKUP(AS38,'様式３－２'!$C$7:$L$48,10,FALSE))</f>
        <v/>
      </c>
      <c r="AT39" s="164" t="str">
        <f>IF(AT38="","",VLOOKUP(AT38,'様式３－２'!$C$7:$L$48,10,FALSE))</f>
        <v/>
      </c>
      <c r="AU39" s="164" t="str">
        <f>IF(AU38="","",VLOOKUP(AU38,'様式３－２'!$C$7:$L$48,10,FALSE))</f>
        <v/>
      </c>
      <c r="AV39" s="164" t="str">
        <f>IF(AV38="","",VLOOKUP(AV38,'様式３－２'!$C$7:$L$48,10,FALSE))</f>
        <v/>
      </c>
      <c r="AW39" s="164" t="str">
        <f>IF(AW38="","",VLOOKUP(AW38,'様式３－２'!$C$7:$L$48,10,FALSE))</f>
        <v/>
      </c>
      <c r="AX39" s="165" t="str">
        <f>IF(AX38="","",VLOOKUP(AX38,'様式３－２'!$C$7:$L$48,10,FALSE))</f>
        <v/>
      </c>
      <c r="AY39" s="163" t="str">
        <f>IF(AY38="","",VLOOKUP(AY38,'様式３－２'!$C$7:$L$48,10,FALSE))</f>
        <v/>
      </c>
      <c r="AZ39" s="164" t="str">
        <f>IF(AZ38="","",VLOOKUP(AZ38,'様式３－２'!$C$7:$L$48,10,FALSE))</f>
        <v/>
      </c>
      <c r="BA39" s="164" t="str">
        <f>IF(BA38="","",VLOOKUP(BA38,'様式３－２'!$C$7:$L$48,10,FALSE))</f>
        <v/>
      </c>
      <c r="BB39" s="321">
        <f>IF($BE$4="４週",SUM(W39:AX39),IF($BE$4="暦月",SUM(W39:BA39),""))</f>
        <v>0</v>
      </c>
      <c r="BC39" s="322"/>
      <c r="BD39" s="323">
        <f>IF($BE$4="４週",BB39/4,IF($BE$4="暦月",(BB39/($BE$9/7)),""))</f>
        <v>0</v>
      </c>
      <c r="BE39" s="322"/>
      <c r="BF39" s="311"/>
      <c r="BG39" s="312"/>
      <c r="BH39" s="312"/>
      <c r="BI39" s="312"/>
      <c r="BJ39" s="313"/>
    </row>
    <row r="40" spans="2:62" ht="20.25" customHeight="1" x14ac:dyDescent="0.4">
      <c r="B40" s="277">
        <f>B38+1</f>
        <v>12</v>
      </c>
      <c r="C40" s="279"/>
      <c r="D40" s="280"/>
      <c r="E40" s="153"/>
      <c r="F40" s="154"/>
      <c r="G40" s="153"/>
      <c r="H40" s="154"/>
      <c r="I40" s="283"/>
      <c r="J40" s="284"/>
      <c r="K40" s="287"/>
      <c r="L40" s="288"/>
      <c r="M40" s="288"/>
      <c r="N40" s="280"/>
      <c r="O40" s="256"/>
      <c r="P40" s="257"/>
      <c r="Q40" s="257"/>
      <c r="R40" s="257"/>
      <c r="S40" s="258"/>
      <c r="T40" s="185" t="s">
        <v>18</v>
      </c>
      <c r="U40" s="108"/>
      <c r="V40" s="109"/>
      <c r="W40" s="95"/>
      <c r="X40" s="96"/>
      <c r="Y40" s="96"/>
      <c r="Z40" s="96"/>
      <c r="AA40" s="96"/>
      <c r="AB40" s="96"/>
      <c r="AC40" s="97"/>
      <c r="AD40" s="95"/>
      <c r="AE40" s="96"/>
      <c r="AF40" s="96"/>
      <c r="AG40" s="96"/>
      <c r="AH40" s="96"/>
      <c r="AI40" s="96"/>
      <c r="AJ40" s="97"/>
      <c r="AK40" s="95"/>
      <c r="AL40" s="96"/>
      <c r="AM40" s="96"/>
      <c r="AN40" s="96"/>
      <c r="AO40" s="96"/>
      <c r="AP40" s="96"/>
      <c r="AQ40" s="97"/>
      <c r="AR40" s="95"/>
      <c r="AS40" s="96"/>
      <c r="AT40" s="96"/>
      <c r="AU40" s="96"/>
      <c r="AV40" s="96"/>
      <c r="AW40" s="96"/>
      <c r="AX40" s="97"/>
      <c r="AY40" s="95"/>
      <c r="AZ40" s="96"/>
      <c r="BA40" s="98"/>
      <c r="BB40" s="262"/>
      <c r="BC40" s="263"/>
      <c r="BD40" s="264"/>
      <c r="BE40" s="265"/>
      <c r="BF40" s="266"/>
      <c r="BG40" s="267"/>
      <c r="BH40" s="267"/>
      <c r="BI40" s="267"/>
      <c r="BJ40" s="268"/>
    </row>
    <row r="41" spans="2:62" ht="20.25" customHeight="1" x14ac:dyDescent="0.4">
      <c r="B41" s="297"/>
      <c r="C41" s="315"/>
      <c r="D41" s="316"/>
      <c r="E41" s="153"/>
      <c r="F41" s="154">
        <f>C40</f>
        <v>0</v>
      </c>
      <c r="G41" s="153"/>
      <c r="H41" s="154">
        <f>I40</f>
        <v>0</v>
      </c>
      <c r="I41" s="317"/>
      <c r="J41" s="318"/>
      <c r="K41" s="319"/>
      <c r="L41" s="320"/>
      <c r="M41" s="320"/>
      <c r="N41" s="316"/>
      <c r="O41" s="256"/>
      <c r="P41" s="257"/>
      <c r="Q41" s="257"/>
      <c r="R41" s="257"/>
      <c r="S41" s="258"/>
      <c r="T41" s="186" t="s">
        <v>203</v>
      </c>
      <c r="U41" s="110"/>
      <c r="V41" s="187"/>
      <c r="W41" s="163" t="str">
        <f>IF(W40="","",VLOOKUP(W40,'様式３－２'!$C$7:$L$48,10,FALSE))</f>
        <v/>
      </c>
      <c r="X41" s="164" t="str">
        <f>IF(X40="","",VLOOKUP(X40,'様式３－２'!$C$7:$L$48,10,FALSE))</f>
        <v/>
      </c>
      <c r="Y41" s="164" t="str">
        <f>IF(Y40="","",VLOOKUP(Y40,'様式３－２'!$C$7:$L$48,10,FALSE))</f>
        <v/>
      </c>
      <c r="Z41" s="164" t="str">
        <f>IF(Z40="","",VLOOKUP(Z40,'様式３－２'!$C$7:$L$48,10,FALSE))</f>
        <v/>
      </c>
      <c r="AA41" s="164" t="str">
        <f>IF(AA40="","",VLOOKUP(AA40,'様式３－２'!$C$7:$L$48,10,FALSE))</f>
        <v/>
      </c>
      <c r="AB41" s="164" t="str">
        <f>IF(AB40="","",VLOOKUP(AB40,'様式３－２'!$C$7:$L$48,10,FALSE))</f>
        <v/>
      </c>
      <c r="AC41" s="165" t="str">
        <f>IF(AC40="","",VLOOKUP(AC40,'様式３－２'!$C$7:$L$48,10,FALSE))</f>
        <v/>
      </c>
      <c r="AD41" s="163" t="str">
        <f>IF(AD40="","",VLOOKUP(AD40,'様式３－２'!$C$7:$L$48,10,FALSE))</f>
        <v/>
      </c>
      <c r="AE41" s="164" t="str">
        <f>IF(AE40="","",VLOOKUP(AE40,'様式３－２'!$C$7:$L$48,10,FALSE))</f>
        <v/>
      </c>
      <c r="AF41" s="164" t="str">
        <f>IF(AF40="","",VLOOKUP(AF40,'様式３－２'!$C$7:$L$48,10,FALSE))</f>
        <v/>
      </c>
      <c r="AG41" s="164" t="str">
        <f>IF(AG40="","",VLOOKUP(AG40,'様式３－２'!$C$7:$L$48,10,FALSE))</f>
        <v/>
      </c>
      <c r="AH41" s="164" t="str">
        <f>IF(AH40="","",VLOOKUP(AH40,'様式３－２'!$C$7:$L$48,10,FALSE))</f>
        <v/>
      </c>
      <c r="AI41" s="164" t="str">
        <f>IF(AI40="","",VLOOKUP(AI40,'様式３－２'!$C$7:$L$48,10,FALSE))</f>
        <v/>
      </c>
      <c r="AJ41" s="165" t="str">
        <f>IF(AJ40="","",VLOOKUP(AJ40,'様式３－２'!$C$7:$L$48,10,FALSE))</f>
        <v/>
      </c>
      <c r="AK41" s="163" t="str">
        <f>IF(AK40="","",VLOOKUP(AK40,'様式３－２'!$C$7:$L$48,10,FALSE))</f>
        <v/>
      </c>
      <c r="AL41" s="164" t="str">
        <f>IF(AL40="","",VLOOKUP(AL40,'様式３－２'!$C$7:$L$48,10,FALSE))</f>
        <v/>
      </c>
      <c r="AM41" s="164" t="str">
        <f>IF(AM40="","",VLOOKUP(AM40,'様式３－２'!$C$7:$L$48,10,FALSE))</f>
        <v/>
      </c>
      <c r="AN41" s="164" t="str">
        <f>IF(AN40="","",VLOOKUP(AN40,'様式３－２'!$C$7:$L$48,10,FALSE))</f>
        <v/>
      </c>
      <c r="AO41" s="164" t="str">
        <f>IF(AO40="","",VLOOKUP(AO40,'様式３－２'!$C$7:$L$48,10,FALSE))</f>
        <v/>
      </c>
      <c r="AP41" s="164" t="str">
        <f>IF(AP40="","",VLOOKUP(AP40,'様式３－２'!$C$7:$L$48,10,FALSE))</f>
        <v/>
      </c>
      <c r="AQ41" s="165" t="str">
        <f>IF(AQ40="","",VLOOKUP(AQ40,'様式３－２'!$C$7:$L$48,10,FALSE))</f>
        <v/>
      </c>
      <c r="AR41" s="163" t="str">
        <f>IF(AR40="","",VLOOKUP(AR40,'様式３－２'!$C$7:$L$48,10,FALSE))</f>
        <v/>
      </c>
      <c r="AS41" s="164" t="str">
        <f>IF(AS40="","",VLOOKUP(AS40,'様式３－２'!$C$7:$L$48,10,FALSE))</f>
        <v/>
      </c>
      <c r="AT41" s="164" t="str">
        <f>IF(AT40="","",VLOOKUP(AT40,'様式３－２'!$C$7:$L$48,10,FALSE))</f>
        <v/>
      </c>
      <c r="AU41" s="164" t="str">
        <f>IF(AU40="","",VLOOKUP(AU40,'様式３－２'!$C$7:$L$48,10,FALSE))</f>
        <v/>
      </c>
      <c r="AV41" s="164" t="str">
        <f>IF(AV40="","",VLOOKUP(AV40,'様式３－２'!$C$7:$L$48,10,FALSE))</f>
        <v/>
      </c>
      <c r="AW41" s="164" t="str">
        <f>IF(AW40="","",VLOOKUP(AW40,'様式３－２'!$C$7:$L$48,10,FALSE))</f>
        <v/>
      </c>
      <c r="AX41" s="165" t="str">
        <f>IF(AX40="","",VLOOKUP(AX40,'様式３－２'!$C$7:$L$48,10,FALSE))</f>
        <v/>
      </c>
      <c r="AY41" s="163" t="str">
        <f>IF(AY40="","",VLOOKUP(AY40,'様式３－２'!$C$7:$L$48,10,FALSE))</f>
        <v/>
      </c>
      <c r="AZ41" s="164" t="str">
        <f>IF(AZ40="","",VLOOKUP(AZ40,'様式３－２'!$C$7:$L$48,10,FALSE))</f>
        <v/>
      </c>
      <c r="BA41" s="164" t="str">
        <f>IF(BA40="","",VLOOKUP(BA40,'様式３－２'!$C$7:$L$48,10,FALSE))</f>
        <v/>
      </c>
      <c r="BB41" s="321">
        <f>IF($BE$4="４週",SUM(W41:AX41),IF($BE$4="暦月",SUM(W41:BA41),""))</f>
        <v>0</v>
      </c>
      <c r="BC41" s="322"/>
      <c r="BD41" s="323">
        <f>IF($BE$4="４週",BB41/4,IF($BE$4="暦月",(BB41/($BE$9/7)),""))</f>
        <v>0</v>
      </c>
      <c r="BE41" s="322"/>
      <c r="BF41" s="311"/>
      <c r="BG41" s="312"/>
      <c r="BH41" s="312"/>
      <c r="BI41" s="312"/>
      <c r="BJ41" s="313"/>
    </row>
    <row r="42" spans="2:62" ht="20.25" customHeight="1" x14ac:dyDescent="0.4">
      <c r="B42" s="277">
        <f>B40+1</f>
        <v>13</v>
      </c>
      <c r="C42" s="279"/>
      <c r="D42" s="280"/>
      <c r="E42" s="153"/>
      <c r="F42" s="154"/>
      <c r="G42" s="153"/>
      <c r="H42" s="154"/>
      <c r="I42" s="283"/>
      <c r="J42" s="284"/>
      <c r="K42" s="287"/>
      <c r="L42" s="288"/>
      <c r="M42" s="288"/>
      <c r="N42" s="280"/>
      <c r="O42" s="256"/>
      <c r="P42" s="257"/>
      <c r="Q42" s="257"/>
      <c r="R42" s="257"/>
      <c r="S42" s="258"/>
      <c r="T42" s="185" t="s">
        <v>18</v>
      </c>
      <c r="U42" s="108"/>
      <c r="V42" s="109"/>
      <c r="W42" s="95"/>
      <c r="X42" s="96"/>
      <c r="Y42" s="96"/>
      <c r="Z42" s="96"/>
      <c r="AA42" s="96"/>
      <c r="AB42" s="96"/>
      <c r="AC42" s="97"/>
      <c r="AD42" s="95"/>
      <c r="AE42" s="96"/>
      <c r="AF42" s="96"/>
      <c r="AG42" s="96"/>
      <c r="AH42" s="96"/>
      <c r="AI42" s="96"/>
      <c r="AJ42" s="97"/>
      <c r="AK42" s="95"/>
      <c r="AL42" s="96"/>
      <c r="AM42" s="96"/>
      <c r="AN42" s="96"/>
      <c r="AO42" s="96"/>
      <c r="AP42" s="96"/>
      <c r="AQ42" s="97"/>
      <c r="AR42" s="95"/>
      <c r="AS42" s="96"/>
      <c r="AT42" s="96"/>
      <c r="AU42" s="96"/>
      <c r="AV42" s="96"/>
      <c r="AW42" s="96"/>
      <c r="AX42" s="97"/>
      <c r="AY42" s="95"/>
      <c r="AZ42" s="96"/>
      <c r="BA42" s="98"/>
      <c r="BB42" s="262"/>
      <c r="BC42" s="263"/>
      <c r="BD42" s="264"/>
      <c r="BE42" s="265"/>
      <c r="BF42" s="266"/>
      <c r="BG42" s="267"/>
      <c r="BH42" s="267"/>
      <c r="BI42" s="267"/>
      <c r="BJ42" s="268"/>
    </row>
    <row r="43" spans="2:62" ht="20.25" customHeight="1" x14ac:dyDescent="0.4">
      <c r="B43" s="297"/>
      <c r="C43" s="315"/>
      <c r="D43" s="316"/>
      <c r="E43" s="153"/>
      <c r="F43" s="154">
        <f>C42</f>
        <v>0</v>
      </c>
      <c r="G43" s="153"/>
      <c r="H43" s="154">
        <f>I42</f>
        <v>0</v>
      </c>
      <c r="I43" s="317"/>
      <c r="J43" s="318"/>
      <c r="K43" s="319"/>
      <c r="L43" s="320"/>
      <c r="M43" s="320"/>
      <c r="N43" s="316"/>
      <c r="O43" s="256"/>
      <c r="P43" s="257"/>
      <c r="Q43" s="257"/>
      <c r="R43" s="257"/>
      <c r="S43" s="258"/>
      <c r="T43" s="186" t="s">
        <v>203</v>
      </c>
      <c r="U43" s="110"/>
      <c r="V43" s="187"/>
      <c r="W43" s="163" t="str">
        <f>IF(W42="","",VLOOKUP(W42,'様式３－２'!$C$7:$L$48,10,FALSE))</f>
        <v/>
      </c>
      <c r="X43" s="164" t="str">
        <f>IF(X42="","",VLOOKUP(X42,'様式３－２'!$C$7:$L$48,10,FALSE))</f>
        <v/>
      </c>
      <c r="Y43" s="164" t="str">
        <f>IF(Y42="","",VLOOKUP(Y42,'様式３－２'!$C$7:$L$48,10,FALSE))</f>
        <v/>
      </c>
      <c r="Z43" s="164" t="str">
        <f>IF(Z42="","",VLOOKUP(Z42,'様式３－２'!$C$7:$L$48,10,FALSE))</f>
        <v/>
      </c>
      <c r="AA43" s="164" t="str">
        <f>IF(AA42="","",VLOOKUP(AA42,'様式３－２'!$C$7:$L$48,10,FALSE))</f>
        <v/>
      </c>
      <c r="AB43" s="164" t="str">
        <f>IF(AB42="","",VLOOKUP(AB42,'様式３－２'!$C$7:$L$48,10,FALSE))</f>
        <v/>
      </c>
      <c r="AC43" s="165" t="str">
        <f>IF(AC42="","",VLOOKUP(AC42,'様式３－２'!$C$7:$L$48,10,FALSE))</f>
        <v/>
      </c>
      <c r="AD43" s="163" t="str">
        <f>IF(AD42="","",VLOOKUP(AD42,'様式３－２'!$C$7:$L$48,10,FALSE))</f>
        <v/>
      </c>
      <c r="AE43" s="164" t="str">
        <f>IF(AE42="","",VLOOKUP(AE42,'様式３－２'!$C$7:$L$48,10,FALSE))</f>
        <v/>
      </c>
      <c r="AF43" s="164" t="str">
        <f>IF(AF42="","",VLOOKUP(AF42,'様式３－２'!$C$7:$L$48,10,FALSE))</f>
        <v/>
      </c>
      <c r="AG43" s="164" t="str">
        <f>IF(AG42="","",VLOOKUP(AG42,'様式３－２'!$C$7:$L$48,10,FALSE))</f>
        <v/>
      </c>
      <c r="AH43" s="164" t="str">
        <f>IF(AH42="","",VLOOKUP(AH42,'様式３－２'!$C$7:$L$48,10,FALSE))</f>
        <v/>
      </c>
      <c r="AI43" s="164" t="str">
        <f>IF(AI42="","",VLOOKUP(AI42,'様式３－２'!$C$7:$L$48,10,FALSE))</f>
        <v/>
      </c>
      <c r="AJ43" s="165" t="str">
        <f>IF(AJ42="","",VLOOKUP(AJ42,'様式３－２'!$C$7:$L$48,10,FALSE))</f>
        <v/>
      </c>
      <c r="AK43" s="163" t="str">
        <f>IF(AK42="","",VLOOKUP(AK42,'様式３－２'!$C$7:$L$48,10,FALSE))</f>
        <v/>
      </c>
      <c r="AL43" s="164" t="str">
        <f>IF(AL42="","",VLOOKUP(AL42,'様式３－２'!$C$7:$L$48,10,FALSE))</f>
        <v/>
      </c>
      <c r="AM43" s="164" t="str">
        <f>IF(AM42="","",VLOOKUP(AM42,'様式３－２'!$C$7:$L$48,10,FALSE))</f>
        <v/>
      </c>
      <c r="AN43" s="164" t="str">
        <f>IF(AN42="","",VLOOKUP(AN42,'様式３－２'!$C$7:$L$48,10,FALSE))</f>
        <v/>
      </c>
      <c r="AO43" s="164" t="str">
        <f>IF(AO42="","",VLOOKUP(AO42,'様式３－２'!$C$7:$L$48,10,FALSE))</f>
        <v/>
      </c>
      <c r="AP43" s="164" t="str">
        <f>IF(AP42="","",VLOOKUP(AP42,'様式３－２'!$C$7:$L$48,10,FALSE))</f>
        <v/>
      </c>
      <c r="AQ43" s="165" t="str">
        <f>IF(AQ42="","",VLOOKUP(AQ42,'様式３－２'!$C$7:$L$48,10,FALSE))</f>
        <v/>
      </c>
      <c r="AR43" s="163" t="str">
        <f>IF(AR42="","",VLOOKUP(AR42,'様式３－２'!$C$7:$L$48,10,FALSE))</f>
        <v/>
      </c>
      <c r="AS43" s="164" t="str">
        <f>IF(AS42="","",VLOOKUP(AS42,'様式３－２'!$C$7:$L$48,10,FALSE))</f>
        <v/>
      </c>
      <c r="AT43" s="164" t="str">
        <f>IF(AT42="","",VLOOKUP(AT42,'様式３－２'!$C$7:$L$48,10,FALSE))</f>
        <v/>
      </c>
      <c r="AU43" s="164" t="str">
        <f>IF(AU42="","",VLOOKUP(AU42,'様式３－２'!$C$7:$L$48,10,FALSE))</f>
        <v/>
      </c>
      <c r="AV43" s="164" t="str">
        <f>IF(AV42="","",VLOOKUP(AV42,'様式３－２'!$C$7:$L$48,10,FALSE))</f>
        <v/>
      </c>
      <c r="AW43" s="164" t="str">
        <f>IF(AW42="","",VLOOKUP(AW42,'様式３－２'!$C$7:$L$48,10,FALSE))</f>
        <v/>
      </c>
      <c r="AX43" s="165" t="str">
        <f>IF(AX42="","",VLOOKUP(AX42,'様式３－２'!$C$7:$L$48,10,FALSE))</f>
        <v/>
      </c>
      <c r="AY43" s="163" t="str">
        <f>IF(AY42="","",VLOOKUP(AY42,'様式３－２'!$C$7:$L$48,10,FALSE))</f>
        <v/>
      </c>
      <c r="AZ43" s="164" t="str">
        <f>IF(AZ42="","",VLOOKUP(AZ42,'様式３－２'!$C$7:$L$48,10,FALSE))</f>
        <v/>
      </c>
      <c r="BA43" s="164" t="str">
        <f>IF(BA42="","",VLOOKUP(BA42,'様式３－２'!$C$7:$L$48,10,FALSE))</f>
        <v/>
      </c>
      <c r="BB43" s="321">
        <f>IF($BE$4="４週",SUM(W43:AX43),IF($BE$4="暦月",SUM(W43:BA43),""))</f>
        <v>0</v>
      </c>
      <c r="BC43" s="322"/>
      <c r="BD43" s="323">
        <f>IF($BE$4="４週",BB43/4,IF($BE$4="暦月",(BB43/($BE$9/7)),""))</f>
        <v>0</v>
      </c>
      <c r="BE43" s="322"/>
      <c r="BF43" s="311"/>
      <c r="BG43" s="312"/>
      <c r="BH43" s="312"/>
      <c r="BI43" s="312"/>
      <c r="BJ43" s="313"/>
    </row>
    <row r="44" spans="2:62" ht="20.25" customHeight="1" x14ac:dyDescent="0.4">
      <c r="B44" s="277">
        <f>B42+1</f>
        <v>14</v>
      </c>
      <c r="C44" s="279"/>
      <c r="D44" s="280"/>
      <c r="E44" s="153"/>
      <c r="F44" s="154"/>
      <c r="G44" s="153"/>
      <c r="H44" s="154"/>
      <c r="I44" s="283"/>
      <c r="J44" s="284"/>
      <c r="K44" s="287"/>
      <c r="L44" s="288"/>
      <c r="M44" s="288"/>
      <c r="N44" s="280"/>
      <c r="O44" s="256"/>
      <c r="P44" s="257"/>
      <c r="Q44" s="257"/>
      <c r="R44" s="257"/>
      <c r="S44" s="258"/>
      <c r="T44" s="185" t="s">
        <v>18</v>
      </c>
      <c r="U44" s="108"/>
      <c r="V44" s="109"/>
      <c r="W44" s="95"/>
      <c r="X44" s="96"/>
      <c r="Y44" s="96"/>
      <c r="Z44" s="96"/>
      <c r="AA44" s="96"/>
      <c r="AB44" s="96"/>
      <c r="AC44" s="97"/>
      <c r="AD44" s="95"/>
      <c r="AE44" s="96"/>
      <c r="AF44" s="96"/>
      <c r="AG44" s="96"/>
      <c r="AH44" s="96"/>
      <c r="AI44" s="96"/>
      <c r="AJ44" s="97"/>
      <c r="AK44" s="95"/>
      <c r="AL44" s="96"/>
      <c r="AM44" s="96"/>
      <c r="AN44" s="96"/>
      <c r="AO44" s="96"/>
      <c r="AP44" s="96"/>
      <c r="AQ44" s="97"/>
      <c r="AR44" s="95"/>
      <c r="AS44" s="96"/>
      <c r="AT44" s="96"/>
      <c r="AU44" s="96"/>
      <c r="AV44" s="96"/>
      <c r="AW44" s="96"/>
      <c r="AX44" s="97"/>
      <c r="AY44" s="95"/>
      <c r="AZ44" s="96"/>
      <c r="BA44" s="98"/>
      <c r="BB44" s="262"/>
      <c r="BC44" s="263"/>
      <c r="BD44" s="264"/>
      <c r="BE44" s="265"/>
      <c r="BF44" s="266"/>
      <c r="BG44" s="267"/>
      <c r="BH44" s="267"/>
      <c r="BI44" s="267"/>
      <c r="BJ44" s="268"/>
    </row>
    <row r="45" spans="2:62" ht="20.25" customHeight="1" x14ac:dyDescent="0.4">
      <c r="B45" s="297"/>
      <c r="C45" s="315"/>
      <c r="D45" s="316"/>
      <c r="E45" s="153"/>
      <c r="F45" s="154">
        <f>C44</f>
        <v>0</v>
      </c>
      <c r="G45" s="153"/>
      <c r="H45" s="154">
        <f>I44</f>
        <v>0</v>
      </c>
      <c r="I45" s="317"/>
      <c r="J45" s="318"/>
      <c r="K45" s="319"/>
      <c r="L45" s="320"/>
      <c r="M45" s="320"/>
      <c r="N45" s="316"/>
      <c r="O45" s="256"/>
      <c r="P45" s="257"/>
      <c r="Q45" s="257"/>
      <c r="R45" s="257"/>
      <c r="S45" s="258"/>
      <c r="T45" s="186" t="s">
        <v>203</v>
      </c>
      <c r="U45" s="110"/>
      <c r="V45" s="187"/>
      <c r="W45" s="163" t="str">
        <f>IF(W44="","",VLOOKUP(W44,'様式３－２'!$C$7:$L$48,10,FALSE))</f>
        <v/>
      </c>
      <c r="X45" s="164" t="str">
        <f>IF(X44="","",VLOOKUP(X44,'様式３－２'!$C$7:$L$48,10,FALSE))</f>
        <v/>
      </c>
      <c r="Y45" s="164" t="str">
        <f>IF(Y44="","",VLOOKUP(Y44,'様式３－２'!$C$7:$L$48,10,FALSE))</f>
        <v/>
      </c>
      <c r="Z45" s="164" t="str">
        <f>IF(Z44="","",VLOOKUP(Z44,'様式３－２'!$C$7:$L$48,10,FALSE))</f>
        <v/>
      </c>
      <c r="AA45" s="164" t="str">
        <f>IF(AA44="","",VLOOKUP(AA44,'様式３－２'!$C$7:$L$48,10,FALSE))</f>
        <v/>
      </c>
      <c r="AB45" s="164" t="str">
        <f>IF(AB44="","",VLOOKUP(AB44,'様式３－２'!$C$7:$L$48,10,FALSE))</f>
        <v/>
      </c>
      <c r="AC45" s="165" t="str">
        <f>IF(AC44="","",VLOOKUP(AC44,'様式３－２'!$C$7:$L$48,10,FALSE))</f>
        <v/>
      </c>
      <c r="AD45" s="163" t="str">
        <f>IF(AD44="","",VLOOKUP(AD44,'様式３－２'!$C$7:$L$48,10,FALSE))</f>
        <v/>
      </c>
      <c r="AE45" s="164" t="str">
        <f>IF(AE44="","",VLOOKUP(AE44,'様式３－２'!$C$7:$L$48,10,FALSE))</f>
        <v/>
      </c>
      <c r="AF45" s="164" t="str">
        <f>IF(AF44="","",VLOOKUP(AF44,'様式３－２'!$C$7:$L$48,10,FALSE))</f>
        <v/>
      </c>
      <c r="AG45" s="164" t="str">
        <f>IF(AG44="","",VLOOKUP(AG44,'様式３－２'!$C$7:$L$48,10,FALSE))</f>
        <v/>
      </c>
      <c r="AH45" s="164" t="str">
        <f>IF(AH44="","",VLOOKUP(AH44,'様式３－２'!$C$7:$L$48,10,FALSE))</f>
        <v/>
      </c>
      <c r="AI45" s="164" t="str">
        <f>IF(AI44="","",VLOOKUP(AI44,'様式３－２'!$C$7:$L$48,10,FALSE))</f>
        <v/>
      </c>
      <c r="AJ45" s="165" t="str">
        <f>IF(AJ44="","",VLOOKUP(AJ44,'様式３－２'!$C$7:$L$48,10,FALSE))</f>
        <v/>
      </c>
      <c r="AK45" s="163" t="str">
        <f>IF(AK44="","",VLOOKUP(AK44,'様式３－２'!$C$7:$L$48,10,FALSE))</f>
        <v/>
      </c>
      <c r="AL45" s="164" t="str">
        <f>IF(AL44="","",VLOOKUP(AL44,'様式３－２'!$C$7:$L$48,10,FALSE))</f>
        <v/>
      </c>
      <c r="AM45" s="164" t="str">
        <f>IF(AM44="","",VLOOKUP(AM44,'様式３－２'!$C$7:$L$48,10,FALSE))</f>
        <v/>
      </c>
      <c r="AN45" s="164" t="str">
        <f>IF(AN44="","",VLOOKUP(AN44,'様式３－２'!$C$7:$L$48,10,FALSE))</f>
        <v/>
      </c>
      <c r="AO45" s="164" t="str">
        <f>IF(AO44="","",VLOOKUP(AO44,'様式３－２'!$C$7:$L$48,10,FALSE))</f>
        <v/>
      </c>
      <c r="AP45" s="164" t="str">
        <f>IF(AP44="","",VLOOKUP(AP44,'様式３－２'!$C$7:$L$48,10,FALSE))</f>
        <v/>
      </c>
      <c r="AQ45" s="165" t="str">
        <f>IF(AQ44="","",VLOOKUP(AQ44,'様式３－２'!$C$7:$L$48,10,FALSE))</f>
        <v/>
      </c>
      <c r="AR45" s="163" t="str">
        <f>IF(AR44="","",VLOOKUP(AR44,'様式３－２'!$C$7:$L$48,10,FALSE))</f>
        <v/>
      </c>
      <c r="AS45" s="164" t="str">
        <f>IF(AS44="","",VLOOKUP(AS44,'様式３－２'!$C$7:$L$48,10,FALSE))</f>
        <v/>
      </c>
      <c r="AT45" s="164" t="str">
        <f>IF(AT44="","",VLOOKUP(AT44,'様式３－２'!$C$7:$L$48,10,FALSE))</f>
        <v/>
      </c>
      <c r="AU45" s="164" t="str">
        <f>IF(AU44="","",VLOOKUP(AU44,'様式３－２'!$C$7:$L$48,10,FALSE))</f>
        <v/>
      </c>
      <c r="AV45" s="164" t="str">
        <f>IF(AV44="","",VLOOKUP(AV44,'様式３－２'!$C$7:$L$48,10,FALSE))</f>
        <v/>
      </c>
      <c r="AW45" s="164" t="str">
        <f>IF(AW44="","",VLOOKUP(AW44,'様式３－２'!$C$7:$L$48,10,FALSE))</f>
        <v/>
      </c>
      <c r="AX45" s="165" t="str">
        <f>IF(AX44="","",VLOOKUP(AX44,'様式３－２'!$C$7:$L$48,10,FALSE))</f>
        <v/>
      </c>
      <c r="AY45" s="163" t="str">
        <f>IF(AY44="","",VLOOKUP(AY44,'様式３－２'!$C$7:$L$48,10,FALSE))</f>
        <v/>
      </c>
      <c r="AZ45" s="164" t="str">
        <f>IF(AZ44="","",VLOOKUP(AZ44,'様式３－２'!$C$7:$L$48,10,FALSE))</f>
        <v/>
      </c>
      <c r="BA45" s="164" t="str">
        <f>IF(BA44="","",VLOOKUP(BA44,'様式３－２'!$C$7:$L$48,10,FALSE))</f>
        <v/>
      </c>
      <c r="BB45" s="321">
        <f>IF($BE$4="４週",SUM(W45:AX45),IF($BE$4="暦月",SUM(W45:BA45),""))</f>
        <v>0</v>
      </c>
      <c r="BC45" s="322"/>
      <c r="BD45" s="323">
        <f>IF($BE$4="４週",BB45/4,IF($BE$4="暦月",(BB45/($BE$9/7)),""))</f>
        <v>0</v>
      </c>
      <c r="BE45" s="322"/>
      <c r="BF45" s="311"/>
      <c r="BG45" s="312"/>
      <c r="BH45" s="312"/>
      <c r="BI45" s="312"/>
      <c r="BJ45" s="313"/>
    </row>
    <row r="46" spans="2:62" ht="20.25" customHeight="1" x14ac:dyDescent="0.4">
      <c r="B46" s="277">
        <f>B44+1</f>
        <v>15</v>
      </c>
      <c r="C46" s="279"/>
      <c r="D46" s="280"/>
      <c r="E46" s="153"/>
      <c r="F46" s="154"/>
      <c r="G46" s="153"/>
      <c r="H46" s="154"/>
      <c r="I46" s="283"/>
      <c r="J46" s="284"/>
      <c r="K46" s="287"/>
      <c r="L46" s="288"/>
      <c r="M46" s="288"/>
      <c r="N46" s="280"/>
      <c r="O46" s="256"/>
      <c r="P46" s="257"/>
      <c r="Q46" s="257"/>
      <c r="R46" s="257"/>
      <c r="S46" s="258"/>
      <c r="T46" s="185" t="s">
        <v>18</v>
      </c>
      <c r="U46" s="108"/>
      <c r="V46" s="109"/>
      <c r="W46" s="95"/>
      <c r="X46" s="96"/>
      <c r="Y46" s="96"/>
      <c r="Z46" s="96"/>
      <c r="AA46" s="96"/>
      <c r="AB46" s="96"/>
      <c r="AC46" s="97"/>
      <c r="AD46" s="95"/>
      <c r="AE46" s="96"/>
      <c r="AF46" s="96"/>
      <c r="AG46" s="96"/>
      <c r="AH46" s="96"/>
      <c r="AI46" s="96"/>
      <c r="AJ46" s="97"/>
      <c r="AK46" s="95"/>
      <c r="AL46" s="96"/>
      <c r="AM46" s="96"/>
      <c r="AN46" s="96"/>
      <c r="AO46" s="96"/>
      <c r="AP46" s="96"/>
      <c r="AQ46" s="97"/>
      <c r="AR46" s="95"/>
      <c r="AS46" s="96"/>
      <c r="AT46" s="96"/>
      <c r="AU46" s="96"/>
      <c r="AV46" s="96"/>
      <c r="AW46" s="96"/>
      <c r="AX46" s="97"/>
      <c r="AY46" s="95"/>
      <c r="AZ46" s="96"/>
      <c r="BA46" s="98"/>
      <c r="BB46" s="262"/>
      <c r="BC46" s="263"/>
      <c r="BD46" s="264"/>
      <c r="BE46" s="265"/>
      <c r="BF46" s="266"/>
      <c r="BG46" s="267"/>
      <c r="BH46" s="267"/>
      <c r="BI46" s="267"/>
      <c r="BJ46" s="268"/>
    </row>
    <row r="47" spans="2:62" ht="20.25" customHeight="1" x14ac:dyDescent="0.4">
      <c r="B47" s="297"/>
      <c r="C47" s="315"/>
      <c r="D47" s="316"/>
      <c r="E47" s="153"/>
      <c r="F47" s="154">
        <f>C46</f>
        <v>0</v>
      </c>
      <c r="G47" s="153"/>
      <c r="H47" s="154">
        <f>I46</f>
        <v>0</v>
      </c>
      <c r="I47" s="317"/>
      <c r="J47" s="318"/>
      <c r="K47" s="319"/>
      <c r="L47" s="320"/>
      <c r="M47" s="320"/>
      <c r="N47" s="316"/>
      <c r="O47" s="256"/>
      <c r="P47" s="257"/>
      <c r="Q47" s="257"/>
      <c r="R47" s="257"/>
      <c r="S47" s="258"/>
      <c r="T47" s="186" t="s">
        <v>203</v>
      </c>
      <c r="U47" s="110"/>
      <c r="V47" s="187"/>
      <c r="W47" s="163" t="str">
        <f>IF(W46="","",VLOOKUP(W46,'様式３－２'!$C$7:$L$48,10,FALSE))</f>
        <v/>
      </c>
      <c r="X47" s="164" t="str">
        <f>IF(X46="","",VLOOKUP(X46,'様式３－２'!$C$7:$L$48,10,FALSE))</f>
        <v/>
      </c>
      <c r="Y47" s="164" t="str">
        <f>IF(Y46="","",VLOOKUP(Y46,'様式３－２'!$C$7:$L$48,10,FALSE))</f>
        <v/>
      </c>
      <c r="Z47" s="164" t="str">
        <f>IF(Z46="","",VLOOKUP(Z46,'様式３－２'!$C$7:$L$48,10,FALSE))</f>
        <v/>
      </c>
      <c r="AA47" s="164" t="str">
        <f>IF(AA46="","",VLOOKUP(AA46,'様式３－２'!$C$7:$L$48,10,FALSE))</f>
        <v/>
      </c>
      <c r="AB47" s="164" t="str">
        <f>IF(AB46="","",VLOOKUP(AB46,'様式３－２'!$C$7:$L$48,10,FALSE))</f>
        <v/>
      </c>
      <c r="AC47" s="165" t="str">
        <f>IF(AC46="","",VLOOKUP(AC46,'様式３－２'!$C$7:$L$48,10,FALSE))</f>
        <v/>
      </c>
      <c r="AD47" s="163" t="str">
        <f>IF(AD46="","",VLOOKUP(AD46,'様式３－２'!$C$7:$L$48,10,FALSE))</f>
        <v/>
      </c>
      <c r="AE47" s="164" t="str">
        <f>IF(AE46="","",VLOOKUP(AE46,'様式３－２'!$C$7:$L$48,10,FALSE))</f>
        <v/>
      </c>
      <c r="AF47" s="164" t="str">
        <f>IF(AF46="","",VLOOKUP(AF46,'様式３－２'!$C$7:$L$48,10,FALSE))</f>
        <v/>
      </c>
      <c r="AG47" s="164" t="str">
        <f>IF(AG46="","",VLOOKUP(AG46,'様式３－２'!$C$7:$L$48,10,FALSE))</f>
        <v/>
      </c>
      <c r="AH47" s="164" t="str">
        <f>IF(AH46="","",VLOOKUP(AH46,'様式３－２'!$C$7:$L$48,10,FALSE))</f>
        <v/>
      </c>
      <c r="AI47" s="164" t="str">
        <f>IF(AI46="","",VLOOKUP(AI46,'様式３－２'!$C$7:$L$48,10,FALSE))</f>
        <v/>
      </c>
      <c r="AJ47" s="165" t="str">
        <f>IF(AJ46="","",VLOOKUP(AJ46,'様式３－２'!$C$7:$L$48,10,FALSE))</f>
        <v/>
      </c>
      <c r="AK47" s="163" t="str">
        <f>IF(AK46="","",VLOOKUP(AK46,'様式３－２'!$C$7:$L$48,10,FALSE))</f>
        <v/>
      </c>
      <c r="AL47" s="164" t="str">
        <f>IF(AL46="","",VLOOKUP(AL46,'様式３－２'!$C$7:$L$48,10,FALSE))</f>
        <v/>
      </c>
      <c r="AM47" s="164" t="str">
        <f>IF(AM46="","",VLOOKUP(AM46,'様式３－２'!$C$7:$L$48,10,FALSE))</f>
        <v/>
      </c>
      <c r="AN47" s="164" t="str">
        <f>IF(AN46="","",VLOOKUP(AN46,'様式３－２'!$C$7:$L$48,10,FALSE))</f>
        <v/>
      </c>
      <c r="AO47" s="164" t="str">
        <f>IF(AO46="","",VLOOKUP(AO46,'様式３－２'!$C$7:$L$48,10,FALSE))</f>
        <v/>
      </c>
      <c r="AP47" s="164" t="str">
        <f>IF(AP46="","",VLOOKUP(AP46,'様式３－２'!$C$7:$L$48,10,FALSE))</f>
        <v/>
      </c>
      <c r="AQ47" s="165" t="str">
        <f>IF(AQ46="","",VLOOKUP(AQ46,'様式３－２'!$C$7:$L$48,10,FALSE))</f>
        <v/>
      </c>
      <c r="AR47" s="163" t="str">
        <f>IF(AR46="","",VLOOKUP(AR46,'様式３－２'!$C$7:$L$48,10,FALSE))</f>
        <v/>
      </c>
      <c r="AS47" s="164" t="str">
        <f>IF(AS46="","",VLOOKUP(AS46,'様式３－２'!$C$7:$L$48,10,FALSE))</f>
        <v/>
      </c>
      <c r="AT47" s="164" t="str">
        <f>IF(AT46="","",VLOOKUP(AT46,'様式３－２'!$C$7:$L$48,10,FALSE))</f>
        <v/>
      </c>
      <c r="AU47" s="164" t="str">
        <f>IF(AU46="","",VLOOKUP(AU46,'様式３－２'!$C$7:$L$48,10,FALSE))</f>
        <v/>
      </c>
      <c r="AV47" s="164" t="str">
        <f>IF(AV46="","",VLOOKUP(AV46,'様式３－２'!$C$7:$L$48,10,FALSE))</f>
        <v/>
      </c>
      <c r="AW47" s="164" t="str">
        <f>IF(AW46="","",VLOOKUP(AW46,'様式３－２'!$C$7:$L$48,10,FALSE))</f>
        <v/>
      </c>
      <c r="AX47" s="165" t="str">
        <f>IF(AX46="","",VLOOKUP(AX46,'様式３－２'!$C$7:$L$48,10,FALSE))</f>
        <v/>
      </c>
      <c r="AY47" s="163" t="str">
        <f>IF(AY46="","",VLOOKUP(AY46,'様式３－２'!$C$7:$L$48,10,FALSE))</f>
        <v/>
      </c>
      <c r="AZ47" s="164" t="str">
        <f>IF(AZ46="","",VLOOKUP(AZ46,'様式３－２'!$C$7:$L$48,10,FALSE))</f>
        <v/>
      </c>
      <c r="BA47" s="164" t="str">
        <f>IF(BA46="","",VLOOKUP(BA46,'様式３－２'!$C$7:$L$48,10,FALSE))</f>
        <v/>
      </c>
      <c r="BB47" s="321">
        <f>IF($BE$4="４週",SUM(W47:AX47),IF($BE$4="暦月",SUM(W47:BA47),""))</f>
        <v>0</v>
      </c>
      <c r="BC47" s="322"/>
      <c r="BD47" s="323">
        <f>IF($BE$4="４週",BB47/4,IF($BE$4="暦月",(BB47/($BE$9/7)),""))</f>
        <v>0</v>
      </c>
      <c r="BE47" s="322"/>
      <c r="BF47" s="311"/>
      <c r="BG47" s="312"/>
      <c r="BH47" s="312"/>
      <c r="BI47" s="312"/>
      <c r="BJ47" s="313"/>
    </row>
    <row r="48" spans="2:62" ht="20.25" customHeight="1" x14ac:dyDescent="0.4">
      <c r="B48" s="277">
        <f>B46+1</f>
        <v>16</v>
      </c>
      <c r="C48" s="279"/>
      <c r="D48" s="280"/>
      <c r="E48" s="153"/>
      <c r="F48" s="154"/>
      <c r="G48" s="153"/>
      <c r="H48" s="154"/>
      <c r="I48" s="283"/>
      <c r="J48" s="284"/>
      <c r="K48" s="287"/>
      <c r="L48" s="288"/>
      <c r="M48" s="288"/>
      <c r="N48" s="280"/>
      <c r="O48" s="256"/>
      <c r="P48" s="257"/>
      <c r="Q48" s="257"/>
      <c r="R48" s="257"/>
      <c r="S48" s="258"/>
      <c r="T48" s="185" t="s">
        <v>18</v>
      </c>
      <c r="U48" s="108"/>
      <c r="V48" s="109"/>
      <c r="W48" s="95"/>
      <c r="X48" s="96"/>
      <c r="Y48" s="96"/>
      <c r="Z48" s="96"/>
      <c r="AA48" s="96"/>
      <c r="AB48" s="96"/>
      <c r="AC48" s="97"/>
      <c r="AD48" s="95"/>
      <c r="AE48" s="96"/>
      <c r="AF48" s="96"/>
      <c r="AG48" s="96"/>
      <c r="AH48" s="96"/>
      <c r="AI48" s="96"/>
      <c r="AJ48" s="97"/>
      <c r="AK48" s="95"/>
      <c r="AL48" s="96"/>
      <c r="AM48" s="96"/>
      <c r="AN48" s="96"/>
      <c r="AO48" s="96"/>
      <c r="AP48" s="96"/>
      <c r="AQ48" s="97"/>
      <c r="AR48" s="95"/>
      <c r="AS48" s="96"/>
      <c r="AT48" s="96"/>
      <c r="AU48" s="96"/>
      <c r="AV48" s="96"/>
      <c r="AW48" s="96"/>
      <c r="AX48" s="97"/>
      <c r="AY48" s="95"/>
      <c r="AZ48" s="96"/>
      <c r="BA48" s="98"/>
      <c r="BB48" s="262"/>
      <c r="BC48" s="263"/>
      <c r="BD48" s="264"/>
      <c r="BE48" s="265"/>
      <c r="BF48" s="266"/>
      <c r="BG48" s="267"/>
      <c r="BH48" s="267"/>
      <c r="BI48" s="267"/>
      <c r="BJ48" s="268"/>
    </row>
    <row r="49" spans="2:62" ht="20.25" customHeight="1" x14ac:dyDescent="0.4">
      <c r="B49" s="297"/>
      <c r="C49" s="315"/>
      <c r="D49" s="316"/>
      <c r="E49" s="153"/>
      <c r="F49" s="154">
        <f>C48</f>
        <v>0</v>
      </c>
      <c r="G49" s="153"/>
      <c r="H49" s="154">
        <f>I48</f>
        <v>0</v>
      </c>
      <c r="I49" s="317"/>
      <c r="J49" s="318"/>
      <c r="K49" s="319"/>
      <c r="L49" s="320"/>
      <c r="M49" s="320"/>
      <c r="N49" s="316"/>
      <c r="O49" s="256"/>
      <c r="P49" s="257"/>
      <c r="Q49" s="257"/>
      <c r="R49" s="257"/>
      <c r="S49" s="258"/>
      <c r="T49" s="186" t="s">
        <v>203</v>
      </c>
      <c r="U49" s="110"/>
      <c r="V49" s="187"/>
      <c r="W49" s="163" t="str">
        <f>IF(W48="","",VLOOKUP(W48,'様式３－２'!$C$7:$L$48,10,FALSE))</f>
        <v/>
      </c>
      <c r="X49" s="164" t="str">
        <f>IF(X48="","",VLOOKUP(X48,'様式３－２'!$C$7:$L$48,10,FALSE))</f>
        <v/>
      </c>
      <c r="Y49" s="164" t="str">
        <f>IF(Y48="","",VLOOKUP(Y48,'様式３－２'!$C$7:$L$48,10,FALSE))</f>
        <v/>
      </c>
      <c r="Z49" s="164" t="str">
        <f>IF(Z48="","",VLOOKUP(Z48,'様式３－２'!$C$7:$L$48,10,FALSE))</f>
        <v/>
      </c>
      <c r="AA49" s="164" t="str">
        <f>IF(AA48="","",VLOOKUP(AA48,'様式３－２'!$C$7:$L$48,10,FALSE))</f>
        <v/>
      </c>
      <c r="AB49" s="164" t="str">
        <f>IF(AB48="","",VLOOKUP(AB48,'様式３－２'!$C$7:$L$48,10,FALSE))</f>
        <v/>
      </c>
      <c r="AC49" s="165" t="str">
        <f>IF(AC48="","",VLOOKUP(AC48,'様式３－２'!$C$7:$L$48,10,FALSE))</f>
        <v/>
      </c>
      <c r="AD49" s="163" t="str">
        <f>IF(AD48="","",VLOOKUP(AD48,'様式３－２'!$C$7:$L$48,10,FALSE))</f>
        <v/>
      </c>
      <c r="AE49" s="164" t="str">
        <f>IF(AE48="","",VLOOKUP(AE48,'様式３－２'!$C$7:$L$48,10,FALSE))</f>
        <v/>
      </c>
      <c r="AF49" s="164" t="str">
        <f>IF(AF48="","",VLOOKUP(AF48,'様式３－２'!$C$7:$L$48,10,FALSE))</f>
        <v/>
      </c>
      <c r="AG49" s="164" t="str">
        <f>IF(AG48="","",VLOOKUP(AG48,'様式３－２'!$C$7:$L$48,10,FALSE))</f>
        <v/>
      </c>
      <c r="AH49" s="164" t="str">
        <f>IF(AH48="","",VLOOKUP(AH48,'様式３－２'!$C$7:$L$48,10,FALSE))</f>
        <v/>
      </c>
      <c r="AI49" s="164" t="str">
        <f>IF(AI48="","",VLOOKUP(AI48,'様式３－２'!$C$7:$L$48,10,FALSE))</f>
        <v/>
      </c>
      <c r="AJ49" s="165" t="str">
        <f>IF(AJ48="","",VLOOKUP(AJ48,'様式３－２'!$C$7:$L$48,10,FALSE))</f>
        <v/>
      </c>
      <c r="AK49" s="163" t="str">
        <f>IF(AK48="","",VLOOKUP(AK48,'様式３－２'!$C$7:$L$48,10,FALSE))</f>
        <v/>
      </c>
      <c r="AL49" s="164" t="str">
        <f>IF(AL48="","",VLOOKUP(AL48,'様式３－２'!$C$7:$L$48,10,FALSE))</f>
        <v/>
      </c>
      <c r="AM49" s="164" t="str">
        <f>IF(AM48="","",VLOOKUP(AM48,'様式３－２'!$C$7:$L$48,10,FALSE))</f>
        <v/>
      </c>
      <c r="AN49" s="164" t="str">
        <f>IF(AN48="","",VLOOKUP(AN48,'様式３－２'!$C$7:$L$48,10,FALSE))</f>
        <v/>
      </c>
      <c r="AO49" s="164" t="str">
        <f>IF(AO48="","",VLOOKUP(AO48,'様式３－２'!$C$7:$L$48,10,FALSE))</f>
        <v/>
      </c>
      <c r="AP49" s="164" t="str">
        <f>IF(AP48="","",VLOOKUP(AP48,'様式３－２'!$C$7:$L$48,10,FALSE))</f>
        <v/>
      </c>
      <c r="AQ49" s="165" t="str">
        <f>IF(AQ48="","",VLOOKUP(AQ48,'様式３－２'!$C$7:$L$48,10,FALSE))</f>
        <v/>
      </c>
      <c r="AR49" s="163" t="str">
        <f>IF(AR48="","",VLOOKUP(AR48,'様式３－２'!$C$7:$L$48,10,FALSE))</f>
        <v/>
      </c>
      <c r="AS49" s="164" t="str">
        <f>IF(AS48="","",VLOOKUP(AS48,'様式３－２'!$C$7:$L$48,10,FALSE))</f>
        <v/>
      </c>
      <c r="AT49" s="164" t="str">
        <f>IF(AT48="","",VLOOKUP(AT48,'様式３－２'!$C$7:$L$48,10,FALSE))</f>
        <v/>
      </c>
      <c r="AU49" s="164" t="str">
        <f>IF(AU48="","",VLOOKUP(AU48,'様式３－２'!$C$7:$L$48,10,FALSE))</f>
        <v/>
      </c>
      <c r="AV49" s="164" t="str">
        <f>IF(AV48="","",VLOOKUP(AV48,'様式３－２'!$C$7:$L$48,10,FALSE))</f>
        <v/>
      </c>
      <c r="AW49" s="164" t="str">
        <f>IF(AW48="","",VLOOKUP(AW48,'様式３－２'!$C$7:$L$48,10,FALSE))</f>
        <v/>
      </c>
      <c r="AX49" s="165" t="str">
        <f>IF(AX48="","",VLOOKUP(AX48,'様式３－２'!$C$7:$L$48,10,FALSE))</f>
        <v/>
      </c>
      <c r="AY49" s="163" t="str">
        <f>IF(AY48="","",VLOOKUP(AY48,'様式３－２'!$C$7:$L$48,10,FALSE))</f>
        <v/>
      </c>
      <c r="AZ49" s="164" t="str">
        <f>IF(AZ48="","",VLOOKUP(AZ48,'様式３－２'!$C$7:$L$48,10,FALSE))</f>
        <v/>
      </c>
      <c r="BA49" s="164" t="str">
        <f>IF(BA48="","",VLOOKUP(BA48,'様式３－２'!$C$7:$L$48,10,FALSE))</f>
        <v/>
      </c>
      <c r="BB49" s="321">
        <f>IF($BE$4="４週",SUM(W49:AX49),IF($BE$4="暦月",SUM(W49:BA49),""))</f>
        <v>0</v>
      </c>
      <c r="BC49" s="322"/>
      <c r="BD49" s="323">
        <f>IF($BE$4="４週",BB49/4,IF($BE$4="暦月",(BB49/($BE$9/7)),""))</f>
        <v>0</v>
      </c>
      <c r="BE49" s="322"/>
      <c r="BF49" s="311"/>
      <c r="BG49" s="312"/>
      <c r="BH49" s="312"/>
      <c r="BI49" s="312"/>
      <c r="BJ49" s="313"/>
    </row>
    <row r="50" spans="2:62" ht="20.25" customHeight="1" x14ac:dyDescent="0.4">
      <c r="B50" s="277">
        <f>B48+1</f>
        <v>17</v>
      </c>
      <c r="C50" s="279"/>
      <c r="D50" s="280"/>
      <c r="E50" s="153"/>
      <c r="F50" s="154"/>
      <c r="G50" s="153"/>
      <c r="H50" s="154"/>
      <c r="I50" s="283"/>
      <c r="J50" s="284"/>
      <c r="K50" s="287"/>
      <c r="L50" s="288"/>
      <c r="M50" s="288"/>
      <c r="N50" s="280"/>
      <c r="O50" s="256"/>
      <c r="P50" s="257"/>
      <c r="Q50" s="257"/>
      <c r="R50" s="257"/>
      <c r="S50" s="258"/>
      <c r="T50" s="185" t="s">
        <v>18</v>
      </c>
      <c r="U50" s="108"/>
      <c r="V50" s="109"/>
      <c r="W50" s="95"/>
      <c r="X50" s="96"/>
      <c r="Y50" s="96"/>
      <c r="Z50" s="96"/>
      <c r="AA50" s="96"/>
      <c r="AB50" s="96"/>
      <c r="AC50" s="97"/>
      <c r="AD50" s="95"/>
      <c r="AE50" s="96"/>
      <c r="AF50" s="96"/>
      <c r="AG50" s="96"/>
      <c r="AH50" s="96"/>
      <c r="AI50" s="96"/>
      <c r="AJ50" s="97"/>
      <c r="AK50" s="95"/>
      <c r="AL50" s="96"/>
      <c r="AM50" s="96"/>
      <c r="AN50" s="96"/>
      <c r="AO50" s="96"/>
      <c r="AP50" s="96"/>
      <c r="AQ50" s="97"/>
      <c r="AR50" s="95"/>
      <c r="AS50" s="96"/>
      <c r="AT50" s="96"/>
      <c r="AU50" s="96"/>
      <c r="AV50" s="96"/>
      <c r="AW50" s="96"/>
      <c r="AX50" s="97"/>
      <c r="AY50" s="95"/>
      <c r="AZ50" s="96"/>
      <c r="BA50" s="98"/>
      <c r="BB50" s="262"/>
      <c r="BC50" s="263"/>
      <c r="BD50" s="264"/>
      <c r="BE50" s="265"/>
      <c r="BF50" s="266"/>
      <c r="BG50" s="267"/>
      <c r="BH50" s="267"/>
      <c r="BI50" s="267"/>
      <c r="BJ50" s="268"/>
    </row>
    <row r="51" spans="2:62" ht="20.25" customHeight="1" x14ac:dyDescent="0.4">
      <c r="B51" s="297"/>
      <c r="C51" s="315"/>
      <c r="D51" s="316"/>
      <c r="E51" s="153"/>
      <c r="F51" s="154">
        <f>C50</f>
        <v>0</v>
      </c>
      <c r="G51" s="153"/>
      <c r="H51" s="154">
        <f>I50</f>
        <v>0</v>
      </c>
      <c r="I51" s="317"/>
      <c r="J51" s="318"/>
      <c r="K51" s="319"/>
      <c r="L51" s="320"/>
      <c r="M51" s="320"/>
      <c r="N51" s="316"/>
      <c r="O51" s="256"/>
      <c r="P51" s="257"/>
      <c r="Q51" s="257"/>
      <c r="R51" s="257"/>
      <c r="S51" s="258"/>
      <c r="T51" s="186" t="s">
        <v>203</v>
      </c>
      <c r="U51" s="110"/>
      <c r="V51" s="187"/>
      <c r="W51" s="163" t="str">
        <f>IF(W50="","",VLOOKUP(W50,'様式３－２'!$C$7:$L$48,10,FALSE))</f>
        <v/>
      </c>
      <c r="X51" s="164" t="str">
        <f>IF(X50="","",VLOOKUP(X50,'様式３－２'!$C$7:$L$48,10,FALSE))</f>
        <v/>
      </c>
      <c r="Y51" s="164" t="str">
        <f>IF(Y50="","",VLOOKUP(Y50,'様式３－２'!$C$7:$L$48,10,FALSE))</f>
        <v/>
      </c>
      <c r="Z51" s="164" t="str">
        <f>IF(Z50="","",VLOOKUP(Z50,'様式３－２'!$C$7:$L$48,10,FALSE))</f>
        <v/>
      </c>
      <c r="AA51" s="164" t="str">
        <f>IF(AA50="","",VLOOKUP(AA50,'様式３－２'!$C$7:$L$48,10,FALSE))</f>
        <v/>
      </c>
      <c r="AB51" s="164" t="str">
        <f>IF(AB50="","",VLOOKUP(AB50,'様式３－２'!$C$7:$L$48,10,FALSE))</f>
        <v/>
      </c>
      <c r="AC51" s="165" t="str">
        <f>IF(AC50="","",VLOOKUP(AC50,'様式３－２'!$C$7:$L$48,10,FALSE))</f>
        <v/>
      </c>
      <c r="AD51" s="163" t="str">
        <f>IF(AD50="","",VLOOKUP(AD50,'様式３－２'!$C$7:$L$48,10,FALSE))</f>
        <v/>
      </c>
      <c r="AE51" s="164" t="str">
        <f>IF(AE50="","",VLOOKUP(AE50,'様式３－２'!$C$7:$L$48,10,FALSE))</f>
        <v/>
      </c>
      <c r="AF51" s="164" t="str">
        <f>IF(AF50="","",VLOOKUP(AF50,'様式３－２'!$C$7:$L$48,10,FALSE))</f>
        <v/>
      </c>
      <c r="AG51" s="164" t="str">
        <f>IF(AG50="","",VLOOKUP(AG50,'様式３－２'!$C$7:$L$48,10,FALSE))</f>
        <v/>
      </c>
      <c r="AH51" s="164" t="str">
        <f>IF(AH50="","",VLOOKUP(AH50,'様式３－２'!$C$7:$L$48,10,FALSE))</f>
        <v/>
      </c>
      <c r="AI51" s="164" t="str">
        <f>IF(AI50="","",VLOOKUP(AI50,'様式３－２'!$C$7:$L$48,10,FALSE))</f>
        <v/>
      </c>
      <c r="AJ51" s="165" t="str">
        <f>IF(AJ50="","",VLOOKUP(AJ50,'様式３－２'!$C$7:$L$48,10,FALSE))</f>
        <v/>
      </c>
      <c r="AK51" s="163" t="str">
        <f>IF(AK50="","",VLOOKUP(AK50,'様式３－２'!$C$7:$L$48,10,FALSE))</f>
        <v/>
      </c>
      <c r="AL51" s="164" t="str">
        <f>IF(AL50="","",VLOOKUP(AL50,'様式３－２'!$C$7:$L$48,10,FALSE))</f>
        <v/>
      </c>
      <c r="AM51" s="164" t="str">
        <f>IF(AM50="","",VLOOKUP(AM50,'様式３－２'!$C$7:$L$48,10,FALSE))</f>
        <v/>
      </c>
      <c r="AN51" s="164" t="str">
        <f>IF(AN50="","",VLOOKUP(AN50,'様式３－２'!$C$7:$L$48,10,FALSE))</f>
        <v/>
      </c>
      <c r="AO51" s="164" t="str">
        <f>IF(AO50="","",VLOOKUP(AO50,'様式３－２'!$C$7:$L$48,10,FALSE))</f>
        <v/>
      </c>
      <c r="AP51" s="164" t="str">
        <f>IF(AP50="","",VLOOKUP(AP50,'様式３－２'!$C$7:$L$48,10,FALSE))</f>
        <v/>
      </c>
      <c r="AQ51" s="165" t="str">
        <f>IF(AQ50="","",VLOOKUP(AQ50,'様式３－２'!$C$7:$L$48,10,FALSE))</f>
        <v/>
      </c>
      <c r="AR51" s="163" t="str">
        <f>IF(AR50="","",VLOOKUP(AR50,'様式３－２'!$C$7:$L$48,10,FALSE))</f>
        <v/>
      </c>
      <c r="AS51" s="164" t="str">
        <f>IF(AS50="","",VLOOKUP(AS50,'様式３－２'!$C$7:$L$48,10,FALSE))</f>
        <v/>
      </c>
      <c r="AT51" s="164" t="str">
        <f>IF(AT50="","",VLOOKUP(AT50,'様式３－２'!$C$7:$L$48,10,FALSE))</f>
        <v/>
      </c>
      <c r="AU51" s="164" t="str">
        <f>IF(AU50="","",VLOOKUP(AU50,'様式３－２'!$C$7:$L$48,10,FALSE))</f>
        <v/>
      </c>
      <c r="AV51" s="164" t="str">
        <f>IF(AV50="","",VLOOKUP(AV50,'様式３－２'!$C$7:$L$48,10,FALSE))</f>
        <v/>
      </c>
      <c r="AW51" s="164" t="str">
        <f>IF(AW50="","",VLOOKUP(AW50,'様式３－２'!$C$7:$L$48,10,FALSE))</f>
        <v/>
      </c>
      <c r="AX51" s="165" t="str">
        <f>IF(AX50="","",VLOOKUP(AX50,'様式３－２'!$C$7:$L$48,10,FALSE))</f>
        <v/>
      </c>
      <c r="AY51" s="163" t="str">
        <f>IF(AY50="","",VLOOKUP(AY50,'様式３－２'!$C$7:$L$48,10,FALSE))</f>
        <v/>
      </c>
      <c r="AZ51" s="164" t="str">
        <f>IF(AZ50="","",VLOOKUP(AZ50,'様式３－２'!$C$7:$L$48,10,FALSE))</f>
        <v/>
      </c>
      <c r="BA51" s="164" t="str">
        <f>IF(BA50="","",VLOOKUP(BA50,'様式３－２'!$C$7:$L$48,10,FALSE))</f>
        <v/>
      </c>
      <c r="BB51" s="321">
        <f>IF($BE$4="４週",SUM(W51:AX51),IF($BE$4="暦月",SUM(W51:BA51),""))</f>
        <v>0</v>
      </c>
      <c r="BC51" s="322"/>
      <c r="BD51" s="323">
        <f>IF($BE$4="４週",BB51/4,IF($BE$4="暦月",(BB51/($BE$9/7)),""))</f>
        <v>0</v>
      </c>
      <c r="BE51" s="322"/>
      <c r="BF51" s="311"/>
      <c r="BG51" s="312"/>
      <c r="BH51" s="312"/>
      <c r="BI51" s="312"/>
      <c r="BJ51" s="313"/>
    </row>
    <row r="52" spans="2:62" ht="20.25" customHeight="1" x14ac:dyDescent="0.4">
      <c r="B52" s="277">
        <f>B50+1</f>
        <v>18</v>
      </c>
      <c r="C52" s="279"/>
      <c r="D52" s="280"/>
      <c r="E52" s="153"/>
      <c r="F52" s="154"/>
      <c r="G52" s="153"/>
      <c r="H52" s="154"/>
      <c r="I52" s="283"/>
      <c r="J52" s="284"/>
      <c r="K52" s="287"/>
      <c r="L52" s="288"/>
      <c r="M52" s="288"/>
      <c r="N52" s="280"/>
      <c r="O52" s="256"/>
      <c r="P52" s="257"/>
      <c r="Q52" s="257"/>
      <c r="R52" s="257"/>
      <c r="S52" s="258"/>
      <c r="T52" s="185" t="s">
        <v>18</v>
      </c>
      <c r="U52" s="108"/>
      <c r="V52" s="109"/>
      <c r="W52" s="95"/>
      <c r="X52" s="96"/>
      <c r="Y52" s="96"/>
      <c r="Z52" s="96"/>
      <c r="AA52" s="96"/>
      <c r="AB52" s="96"/>
      <c r="AC52" s="97"/>
      <c r="AD52" s="95"/>
      <c r="AE52" s="96"/>
      <c r="AF52" s="96"/>
      <c r="AG52" s="96"/>
      <c r="AH52" s="96"/>
      <c r="AI52" s="96"/>
      <c r="AJ52" s="97"/>
      <c r="AK52" s="95"/>
      <c r="AL52" s="96"/>
      <c r="AM52" s="96"/>
      <c r="AN52" s="96"/>
      <c r="AO52" s="96"/>
      <c r="AP52" s="96"/>
      <c r="AQ52" s="97"/>
      <c r="AR52" s="95"/>
      <c r="AS52" s="96"/>
      <c r="AT52" s="96"/>
      <c r="AU52" s="96"/>
      <c r="AV52" s="96"/>
      <c r="AW52" s="96"/>
      <c r="AX52" s="97"/>
      <c r="AY52" s="95"/>
      <c r="AZ52" s="96"/>
      <c r="BA52" s="98"/>
      <c r="BB52" s="262"/>
      <c r="BC52" s="263"/>
      <c r="BD52" s="264"/>
      <c r="BE52" s="265"/>
      <c r="BF52" s="266"/>
      <c r="BG52" s="267"/>
      <c r="BH52" s="267"/>
      <c r="BI52" s="267"/>
      <c r="BJ52" s="268"/>
    </row>
    <row r="53" spans="2:62" ht="20.25" customHeight="1" x14ac:dyDescent="0.4">
      <c r="B53" s="297"/>
      <c r="C53" s="315"/>
      <c r="D53" s="316"/>
      <c r="E53" s="153"/>
      <c r="F53" s="154">
        <f>C52</f>
        <v>0</v>
      </c>
      <c r="G53" s="153"/>
      <c r="H53" s="154">
        <f>I52</f>
        <v>0</v>
      </c>
      <c r="I53" s="317"/>
      <c r="J53" s="318"/>
      <c r="K53" s="319"/>
      <c r="L53" s="320"/>
      <c r="M53" s="320"/>
      <c r="N53" s="316"/>
      <c r="O53" s="256"/>
      <c r="P53" s="257"/>
      <c r="Q53" s="257"/>
      <c r="R53" s="257"/>
      <c r="S53" s="258"/>
      <c r="T53" s="186" t="s">
        <v>203</v>
      </c>
      <c r="U53" s="110"/>
      <c r="V53" s="187"/>
      <c r="W53" s="163" t="str">
        <f>IF(W52="","",VLOOKUP(W52,'様式３－２'!$C$7:$L$48,10,FALSE))</f>
        <v/>
      </c>
      <c r="X53" s="164" t="str">
        <f>IF(X52="","",VLOOKUP(X52,'様式３－２'!$C$7:$L$48,10,FALSE))</f>
        <v/>
      </c>
      <c r="Y53" s="164" t="str">
        <f>IF(Y52="","",VLOOKUP(Y52,'様式３－２'!$C$7:$L$48,10,FALSE))</f>
        <v/>
      </c>
      <c r="Z53" s="164" t="str">
        <f>IF(Z52="","",VLOOKUP(Z52,'様式３－２'!$C$7:$L$48,10,FALSE))</f>
        <v/>
      </c>
      <c r="AA53" s="164" t="str">
        <f>IF(AA52="","",VLOOKUP(AA52,'様式３－２'!$C$7:$L$48,10,FALSE))</f>
        <v/>
      </c>
      <c r="AB53" s="164" t="str">
        <f>IF(AB52="","",VLOOKUP(AB52,'様式３－２'!$C$7:$L$48,10,FALSE))</f>
        <v/>
      </c>
      <c r="AC53" s="165" t="str">
        <f>IF(AC52="","",VLOOKUP(AC52,'様式３－２'!$C$7:$L$48,10,FALSE))</f>
        <v/>
      </c>
      <c r="AD53" s="163" t="str">
        <f>IF(AD52="","",VLOOKUP(AD52,'様式３－２'!$C$7:$L$48,10,FALSE))</f>
        <v/>
      </c>
      <c r="AE53" s="164" t="str">
        <f>IF(AE52="","",VLOOKUP(AE52,'様式３－２'!$C$7:$L$48,10,FALSE))</f>
        <v/>
      </c>
      <c r="AF53" s="164" t="str">
        <f>IF(AF52="","",VLOOKUP(AF52,'様式３－２'!$C$7:$L$48,10,FALSE))</f>
        <v/>
      </c>
      <c r="AG53" s="164" t="str">
        <f>IF(AG52="","",VLOOKUP(AG52,'様式３－２'!$C$7:$L$48,10,FALSE))</f>
        <v/>
      </c>
      <c r="AH53" s="164" t="str">
        <f>IF(AH52="","",VLOOKUP(AH52,'様式３－２'!$C$7:$L$48,10,FALSE))</f>
        <v/>
      </c>
      <c r="AI53" s="164" t="str">
        <f>IF(AI52="","",VLOOKUP(AI52,'様式３－２'!$C$7:$L$48,10,FALSE))</f>
        <v/>
      </c>
      <c r="AJ53" s="165" t="str">
        <f>IF(AJ52="","",VLOOKUP(AJ52,'様式３－２'!$C$7:$L$48,10,FALSE))</f>
        <v/>
      </c>
      <c r="AK53" s="163" t="str">
        <f>IF(AK52="","",VLOOKUP(AK52,'様式３－２'!$C$7:$L$48,10,FALSE))</f>
        <v/>
      </c>
      <c r="AL53" s="164" t="str">
        <f>IF(AL52="","",VLOOKUP(AL52,'様式３－２'!$C$7:$L$48,10,FALSE))</f>
        <v/>
      </c>
      <c r="AM53" s="164" t="str">
        <f>IF(AM52="","",VLOOKUP(AM52,'様式３－２'!$C$7:$L$48,10,FALSE))</f>
        <v/>
      </c>
      <c r="AN53" s="164" t="str">
        <f>IF(AN52="","",VLOOKUP(AN52,'様式３－２'!$C$7:$L$48,10,FALSE))</f>
        <v/>
      </c>
      <c r="AO53" s="164" t="str">
        <f>IF(AO52="","",VLOOKUP(AO52,'様式３－２'!$C$7:$L$48,10,FALSE))</f>
        <v/>
      </c>
      <c r="AP53" s="164" t="str">
        <f>IF(AP52="","",VLOOKUP(AP52,'様式３－２'!$C$7:$L$48,10,FALSE))</f>
        <v/>
      </c>
      <c r="AQ53" s="165" t="str">
        <f>IF(AQ52="","",VLOOKUP(AQ52,'様式３－２'!$C$7:$L$48,10,FALSE))</f>
        <v/>
      </c>
      <c r="AR53" s="163" t="str">
        <f>IF(AR52="","",VLOOKUP(AR52,'様式３－２'!$C$7:$L$48,10,FALSE))</f>
        <v/>
      </c>
      <c r="AS53" s="164" t="str">
        <f>IF(AS52="","",VLOOKUP(AS52,'様式３－２'!$C$7:$L$48,10,FALSE))</f>
        <v/>
      </c>
      <c r="AT53" s="164" t="str">
        <f>IF(AT52="","",VLOOKUP(AT52,'様式３－２'!$C$7:$L$48,10,FALSE))</f>
        <v/>
      </c>
      <c r="AU53" s="164" t="str">
        <f>IF(AU52="","",VLOOKUP(AU52,'様式３－２'!$C$7:$L$48,10,FALSE))</f>
        <v/>
      </c>
      <c r="AV53" s="164" t="str">
        <f>IF(AV52="","",VLOOKUP(AV52,'様式３－２'!$C$7:$L$48,10,FALSE))</f>
        <v/>
      </c>
      <c r="AW53" s="164" t="str">
        <f>IF(AW52="","",VLOOKUP(AW52,'様式３－２'!$C$7:$L$48,10,FALSE))</f>
        <v/>
      </c>
      <c r="AX53" s="165" t="str">
        <f>IF(AX52="","",VLOOKUP(AX52,'様式３－２'!$C$7:$L$48,10,FALSE))</f>
        <v/>
      </c>
      <c r="AY53" s="163" t="str">
        <f>IF(AY52="","",VLOOKUP(AY52,'様式３－２'!$C$7:$L$48,10,FALSE))</f>
        <v/>
      </c>
      <c r="AZ53" s="164" t="str">
        <f>IF(AZ52="","",VLOOKUP(AZ52,'様式３－２'!$C$7:$L$48,10,FALSE))</f>
        <v/>
      </c>
      <c r="BA53" s="164" t="str">
        <f>IF(BA52="","",VLOOKUP(BA52,'様式３－２'!$C$7:$L$48,10,FALSE))</f>
        <v/>
      </c>
      <c r="BB53" s="321">
        <f>IF($BE$4="４週",SUM(W53:AX53),IF($BE$4="暦月",SUM(W53:BA53),""))</f>
        <v>0</v>
      </c>
      <c r="BC53" s="322"/>
      <c r="BD53" s="323">
        <f>IF($BE$4="４週",BB53/4,IF($BE$4="暦月",(BB53/($BE$9/7)),""))</f>
        <v>0</v>
      </c>
      <c r="BE53" s="322"/>
      <c r="BF53" s="311"/>
      <c r="BG53" s="312"/>
      <c r="BH53" s="312"/>
      <c r="BI53" s="312"/>
      <c r="BJ53" s="313"/>
    </row>
    <row r="54" spans="2:62" ht="20.25" customHeight="1" x14ac:dyDescent="0.4">
      <c r="B54" s="277">
        <f>B52+1</f>
        <v>19</v>
      </c>
      <c r="C54" s="279"/>
      <c r="D54" s="280"/>
      <c r="E54" s="155"/>
      <c r="F54" s="156"/>
      <c r="G54" s="155"/>
      <c r="H54" s="156"/>
      <c r="I54" s="283"/>
      <c r="J54" s="284"/>
      <c r="K54" s="287"/>
      <c r="L54" s="288"/>
      <c r="M54" s="288"/>
      <c r="N54" s="280"/>
      <c r="O54" s="256"/>
      <c r="P54" s="257"/>
      <c r="Q54" s="257"/>
      <c r="R54" s="257"/>
      <c r="S54" s="258"/>
      <c r="T54" s="105" t="s">
        <v>18</v>
      </c>
      <c r="U54" s="106"/>
      <c r="V54" s="107"/>
      <c r="W54" s="95"/>
      <c r="X54" s="96"/>
      <c r="Y54" s="96"/>
      <c r="Z54" s="96"/>
      <c r="AA54" s="96"/>
      <c r="AB54" s="96"/>
      <c r="AC54" s="97"/>
      <c r="AD54" s="95"/>
      <c r="AE54" s="96"/>
      <c r="AF54" s="96"/>
      <c r="AG54" s="96"/>
      <c r="AH54" s="96"/>
      <c r="AI54" s="96"/>
      <c r="AJ54" s="97"/>
      <c r="AK54" s="95"/>
      <c r="AL54" s="96"/>
      <c r="AM54" s="96"/>
      <c r="AN54" s="96"/>
      <c r="AO54" s="96"/>
      <c r="AP54" s="96"/>
      <c r="AQ54" s="97"/>
      <c r="AR54" s="95"/>
      <c r="AS54" s="96"/>
      <c r="AT54" s="96"/>
      <c r="AU54" s="96"/>
      <c r="AV54" s="96"/>
      <c r="AW54" s="96"/>
      <c r="AX54" s="97"/>
      <c r="AY54" s="95"/>
      <c r="AZ54" s="96"/>
      <c r="BA54" s="98"/>
      <c r="BB54" s="262"/>
      <c r="BC54" s="263"/>
      <c r="BD54" s="264"/>
      <c r="BE54" s="265"/>
      <c r="BF54" s="266"/>
      <c r="BG54" s="267"/>
      <c r="BH54" s="267"/>
      <c r="BI54" s="267"/>
      <c r="BJ54" s="268"/>
    </row>
    <row r="55" spans="2:62" ht="20.25" customHeight="1" x14ac:dyDescent="0.4">
      <c r="B55" s="297"/>
      <c r="C55" s="315"/>
      <c r="D55" s="316"/>
      <c r="E55" s="153"/>
      <c r="F55" s="154">
        <f>C54</f>
        <v>0</v>
      </c>
      <c r="G55" s="153"/>
      <c r="H55" s="154">
        <f>I54</f>
        <v>0</v>
      </c>
      <c r="I55" s="317"/>
      <c r="J55" s="318"/>
      <c r="K55" s="319"/>
      <c r="L55" s="320"/>
      <c r="M55" s="320"/>
      <c r="N55" s="316"/>
      <c r="O55" s="256"/>
      <c r="P55" s="257"/>
      <c r="Q55" s="257"/>
      <c r="R55" s="257"/>
      <c r="S55" s="258"/>
      <c r="T55" s="186" t="s">
        <v>203</v>
      </c>
      <c r="U55" s="103"/>
      <c r="V55" s="104"/>
      <c r="W55" s="163" t="str">
        <f>IF(W54="","",VLOOKUP(W54,'様式３－２'!$C$7:$L$48,10,FALSE))</f>
        <v/>
      </c>
      <c r="X55" s="164" t="str">
        <f>IF(X54="","",VLOOKUP(X54,'様式３－２'!$C$7:$L$48,10,FALSE))</f>
        <v/>
      </c>
      <c r="Y55" s="164" t="str">
        <f>IF(Y54="","",VLOOKUP(Y54,'様式３－２'!$C$7:$L$48,10,FALSE))</f>
        <v/>
      </c>
      <c r="Z55" s="164" t="str">
        <f>IF(Z54="","",VLOOKUP(Z54,'様式３－２'!$C$7:$L$48,10,FALSE))</f>
        <v/>
      </c>
      <c r="AA55" s="164" t="str">
        <f>IF(AA54="","",VLOOKUP(AA54,'様式３－２'!$C$7:$L$48,10,FALSE))</f>
        <v/>
      </c>
      <c r="AB55" s="164" t="str">
        <f>IF(AB54="","",VLOOKUP(AB54,'様式３－２'!$C$7:$L$48,10,FALSE))</f>
        <v/>
      </c>
      <c r="AC55" s="165" t="str">
        <f>IF(AC54="","",VLOOKUP(AC54,'様式３－２'!$C$7:$L$48,10,FALSE))</f>
        <v/>
      </c>
      <c r="AD55" s="163" t="str">
        <f>IF(AD54="","",VLOOKUP(AD54,'様式３－２'!$C$7:$L$48,10,FALSE))</f>
        <v/>
      </c>
      <c r="AE55" s="164" t="str">
        <f>IF(AE54="","",VLOOKUP(AE54,'様式３－２'!$C$7:$L$48,10,FALSE))</f>
        <v/>
      </c>
      <c r="AF55" s="164" t="str">
        <f>IF(AF54="","",VLOOKUP(AF54,'様式３－２'!$C$7:$L$48,10,FALSE))</f>
        <v/>
      </c>
      <c r="AG55" s="164" t="str">
        <f>IF(AG54="","",VLOOKUP(AG54,'様式３－２'!$C$7:$L$48,10,FALSE))</f>
        <v/>
      </c>
      <c r="AH55" s="164" t="str">
        <f>IF(AH54="","",VLOOKUP(AH54,'様式３－２'!$C$7:$L$48,10,FALSE))</f>
        <v/>
      </c>
      <c r="AI55" s="164" t="str">
        <f>IF(AI54="","",VLOOKUP(AI54,'様式３－２'!$C$7:$L$48,10,FALSE))</f>
        <v/>
      </c>
      <c r="AJ55" s="165" t="str">
        <f>IF(AJ54="","",VLOOKUP(AJ54,'様式３－２'!$C$7:$L$48,10,FALSE))</f>
        <v/>
      </c>
      <c r="AK55" s="163" t="str">
        <f>IF(AK54="","",VLOOKUP(AK54,'様式３－２'!$C$7:$L$48,10,FALSE))</f>
        <v/>
      </c>
      <c r="AL55" s="164" t="str">
        <f>IF(AL54="","",VLOOKUP(AL54,'様式３－２'!$C$7:$L$48,10,FALSE))</f>
        <v/>
      </c>
      <c r="AM55" s="164" t="str">
        <f>IF(AM54="","",VLOOKUP(AM54,'様式３－２'!$C$7:$L$48,10,FALSE))</f>
        <v/>
      </c>
      <c r="AN55" s="164" t="str">
        <f>IF(AN54="","",VLOOKUP(AN54,'様式３－２'!$C$7:$L$48,10,FALSE))</f>
        <v/>
      </c>
      <c r="AO55" s="164" t="str">
        <f>IF(AO54="","",VLOOKUP(AO54,'様式３－２'!$C$7:$L$48,10,FALSE))</f>
        <v/>
      </c>
      <c r="AP55" s="164" t="str">
        <f>IF(AP54="","",VLOOKUP(AP54,'様式３－２'!$C$7:$L$48,10,FALSE))</f>
        <v/>
      </c>
      <c r="AQ55" s="165" t="str">
        <f>IF(AQ54="","",VLOOKUP(AQ54,'様式３－２'!$C$7:$L$48,10,FALSE))</f>
        <v/>
      </c>
      <c r="AR55" s="163" t="str">
        <f>IF(AR54="","",VLOOKUP(AR54,'様式３－２'!$C$7:$L$48,10,FALSE))</f>
        <v/>
      </c>
      <c r="AS55" s="164" t="str">
        <f>IF(AS54="","",VLOOKUP(AS54,'様式３－２'!$C$7:$L$48,10,FALSE))</f>
        <v/>
      </c>
      <c r="AT55" s="164" t="str">
        <f>IF(AT54="","",VLOOKUP(AT54,'様式３－２'!$C$7:$L$48,10,FALSE))</f>
        <v/>
      </c>
      <c r="AU55" s="164" t="str">
        <f>IF(AU54="","",VLOOKUP(AU54,'様式３－２'!$C$7:$L$48,10,FALSE))</f>
        <v/>
      </c>
      <c r="AV55" s="164" t="str">
        <f>IF(AV54="","",VLOOKUP(AV54,'様式３－２'!$C$7:$L$48,10,FALSE))</f>
        <v/>
      </c>
      <c r="AW55" s="164" t="str">
        <f>IF(AW54="","",VLOOKUP(AW54,'様式３－２'!$C$7:$L$48,10,FALSE))</f>
        <v/>
      </c>
      <c r="AX55" s="165" t="str">
        <f>IF(AX54="","",VLOOKUP(AX54,'様式３－２'!$C$7:$L$48,10,FALSE))</f>
        <v/>
      </c>
      <c r="AY55" s="163" t="str">
        <f>IF(AY54="","",VLOOKUP(AY54,'様式３－２'!$C$7:$L$48,10,FALSE))</f>
        <v/>
      </c>
      <c r="AZ55" s="164" t="str">
        <f>IF(AZ54="","",VLOOKUP(AZ54,'様式３－２'!$C$7:$L$48,10,FALSE))</f>
        <v/>
      </c>
      <c r="BA55" s="164" t="str">
        <f>IF(BA54="","",VLOOKUP(BA54,'様式３－２'!$C$7:$L$48,10,FALSE))</f>
        <v/>
      </c>
      <c r="BB55" s="321">
        <f>IF($BE$4="４週",SUM(W55:AX55),IF($BE$4="暦月",SUM(W55:BA55),""))</f>
        <v>0</v>
      </c>
      <c r="BC55" s="322"/>
      <c r="BD55" s="323">
        <f>IF($BE$4="４週",BB55/4,IF($BE$4="暦月",(BB55/($BE$9/7)),""))</f>
        <v>0</v>
      </c>
      <c r="BE55" s="322"/>
      <c r="BF55" s="311"/>
      <c r="BG55" s="312"/>
      <c r="BH55" s="312"/>
      <c r="BI55" s="312"/>
      <c r="BJ55" s="313"/>
    </row>
    <row r="56" spans="2:62" ht="20.25" customHeight="1" x14ac:dyDescent="0.4">
      <c r="B56" s="277">
        <f>B54+1</f>
        <v>20</v>
      </c>
      <c r="C56" s="279"/>
      <c r="D56" s="280"/>
      <c r="E56" s="155"/>
      <c r="F56" s="156"/>
      <c r="G56" s="155"/>
      <c r="H56" s="156"/>
      <c r="I56" s="283"/>
      <c r="J56" s="284"/>
      <c r="K56" s="287"/>
      <c r="L56" s="288"/>
      <c r="M56" s="288"/>
      <c r="N56" s="280"/>
      <c r="O56" s="256"/>
      <c r="P56" s="257"/>
      <c r="Q56" s="257"/>
      <c r="R56" s="257"/>
      <c r="S56" s="258"/>
      <c r="T56" s="105" t="s">
        <v>18</v>
      </c>
      <c r="U56" s="106"/>
      <c r="V56" s="107"/>
      <c r="W56" s="95"/>
      <c r="X56" s="96"/>
      <c r="Y56" s="96"/>
      <c r="Z56" s="96"/>
      <c r="AA56" s="96"/>
      <c r="AB56" s="96"/>
      <c r="AC56" s="97"/>
      <c r="AD56" s="95"/>
      <c r="AE56" s="96"/>
      <c r="AF56" s="96"/>
      <c r="AG56" s="96"/>
      <c r="AH56" s="96"/>
      <c r="AI56" s="96"/>
      <c r="AJ56" s="97"/>
      <c r="AK56" s="95"/>
      <c r="AL56" s="96"/>
      <c r="AM56" s="96"/>
      <c r="AN56" s="96"/>
      <c r="AO56" s="96"/>
      <c r="AP56" s="96"/>
      <c r="AQ56" s="97"/>
      <c r="AR56" s="95"/>
      <c r="AS56" s="96"/>
      <c r="AT56" s="96"/>
      <c r="AU56" s="96"/>
      <c r="AV56" s="96"/>
      <c r="AW56" s="96"/>
      <c r="AX56" s="97"/>
      <c r="AY56" s="95"/>
      <c r="AZ56" s="96"/>
      <c r="BA56" s="98"/>
      <c r="BB56" s="262"/>
      <c r="BC56" s="263"/>
      <c r="BD56" s="264"/>
      <c r="BE56" s="265"/>
      <c r="BF56" s="266"/>
      <c r="BG56" s="267"/>
      <c r="BH56" s="267"/>
      <c r="BI56" s="267"/>
      <c r="BJ56" s="268"/>
    </row>
    <row r="57" spans="2:62" ht="20.25" customHeight="1" x14ac:dyDescent="0.4">
      <c r="B57" s="297"/>
      <c r="C57" s="315"/>
      <c r="D57" s="316"/>
      <c r="E57" s="153"/>
      <c r="F57" s="154">
        <f>C56</f>
        <v>0</v>
      </c>
      <c r="G57" s="153"/>
      <c r="H57" s="154">
        <f>I56</f>
        <v>0</v>
      </c>
      <c r="I57" s="317"/>
      <c r="J57" s="318"/>
      <c r="K57" s="319"/>
      <c r="L57" s="320"/>
      <c r="M57" s="320"/>
      <c r="N57" s="316"/>
      <c r="O57" s="256"/>
      <c r="P57" s="257"/>
      <c r="Q57" s="257"/>
      <c r="R57" s="257"/>
      <c r="S57" s="258"/>
      <c r="T57" s="186" t="s">
        <v>203</v>
      </c>
      <c r="U57" s="110"/>
      <c r="V57" s="187"/>
      <c r="W57" s="163" t="str">
        <f>IF(W56="","",VLOOKUP(W56,'様式３－２'!$C$7:$L$48,10,FALSE))</f>
        <v/>
      </c>
      <c r="X57" s="164" t="str">
        <f>IF(X56="","",VLOOKUP(X56,'様式３－２'!$C$7:$L$48,10,FALSE))</f>
        <v/>
      </c>
      <c r="Y57" s="164" t="str">
        <f>IF(Y56="","",VLOOKUP(Y56,'様式３－２'!$C$7:$L$48,10,FALSE))</f>
        <v/>
      </c>
      <c r="Z57" s="164" t="str">
        <f>IF(Z56="","",VLOOKUP(Z56,'様式３－２'!$C$7:$L$48,10,FALSE))</f>
        <v/>
      </c>
      <c r="AA57" s="164" t="str">
        <f>IF(AA56="","",VLOOKUP(AA56,'様式３－２'!$C$7:$L$48,10,FALSE))</f>
        <v/>
      </c>
      <c r="AB57" s="164" t="str">
        <f>IF(AB56="","",VLOOKUP(AB56,'様式３－２'!$C$7:$L$48,10,FALSE))</f>
        <v/>
      </c>
      <c r="AC57" s="165" t="str">
        <f>IF(AC56="","",VLOOKUP(AC56,'様式３－２'!$C$7:$L$48,10,FALSE))</f>
        <v/>
      </c>
      <c r="AD57" s="163" t="str">
        <f>IF(AD56="","",VLOOKUP(AD56,'様式３－２'!$C$7:$L$48,10,FALSE))</f>
        <v/>
      </c>
      <c r="AE57" s="164" t="str">
        <f>IF(AE56="","",VLOOKUP(AE56,'様式３－２'!$C$7:$L$48,10,FALSE))</f>
        <v/>
      </c>
      <c r="AF57" s="164" t="str">
        <f>IF(AF56="","",VLOOKUP(AF56,'様式３－２'!$C$7:$L$48,10,FALSE))</f>
        <v/>
      </c>
      <c r="AG57" s="164" t="str">
        <f>IF(AG56="","",VLOOKUP(AG56,'様式３－２'!$C$7:$L$48,10,FALSE))</f>
        <v/>
      </c>
      <c r="AH57" s="164" t="str">
        <f>IF(AH56="","",VLOOKUP(AH56,'様式３－２'!$C$7:$L$48,10,FALSE))</f>
        <v/>
      </c>
      <c r="AI57" s="164" t="str">
        <f>IF(AI56="","",VLOOKUP(AI56,'様式３－２'!$C$7:$L$48,10,FALSE))</f>
        <v/>
      </c>
      <c r="AJ57" s="165" t="str">
        <f>IF(AJ56="","",VLOOKUP(AJ56,'様式３－２'!$C$7:$L$48,10,FALSE))</f>
        <v/>
      </c>
      <c r="AK57" s="163" t="str">
        <f>IF(AK56="","",VLOOKUP(AK56,'様式３－２'!$C$7:$L$48,10,FALSE))</f>
        <v/>
      </c>
      <c r="AL57" s="164" t="str">
        <f>IF(AL56="","",VLOOKUP(AL56,'様式３－２'!$C$7:$L$48,10,FALSE))</f>
        <v/>
      </c>
      <c r="AM57" s="164" t="str">
        <f>IF(AM56="","",VLOOKUP(AM56,'様式３－２'!$C$7:$L$48,10,FALSE))</f>
        <v/>
      </c>
      <c r="AN57" s="164" t="str">
        <f>IF(AN56="","",VLOOKUP(AN56,'様式３－２'!$C$7:$L$48,10,FALSE))</f>
        <v/>
      </c>
      <c r="AO57" s="164" t="str">
        <f>IF(AO56="","",VLOOKUP(AO56,'様式３－２'!$C$7:$L$48,10,FALSE))</f>
        <v/>
      </c>
      <c r="AP57" s="164" t="str">
        <f>IF(AP56="","",VLOOKUP(AP56,'様式３－２'!$C$7:$L$48,10,FALSE))</f>
        <v/>
      </c>
      <c r="AQ57" s="165" t="str">
        <f>IF(AQ56="","",VLOOKUP(AQ56,'様式３－２'!$C$7:$L$48,10,FALSE))</f>
        <v/>
      </c>
      <c r="AR57" s="163" t="str">
        <f>IF(AR56="","",VLOOKUP(AR56,'様式３－２'!$C$7:$L$48,10,FALSE))</f>
        <v/>
      </c>
      <c r="AS57" s="164" t="str">
        <f>IF(AS56="","",VLOOKUP(AS56,'様式３－２'!$C$7:$L$48,10,FALSE))</f>
        <v/>
      </c>
      <c r="AT57" s="164" t="str">
        <f>IF(AT56="","",VLOOKUP(AT56,'様式３－２'!$C$7:$L$48,10,FALSE))</f>
        <v/>
      </c>
      <c r="AU57" s="164" t="str">
        <f>IF(AU56="","",VLOOKUP(AU56,'様式３－２'!$C$7:$L$48,10,FALSE))</f>
        <v/>
      </c>
      <c r="AV57" s="164" t="str">
        <f>IF(AV56="","",VLOOKUP(AV56,'様式３－２'!$C$7:$L$48,10,FALSE))</f>
        <v/>
      </c>
      <c r="AW57" s="164" t="str">
        <f>IF(AW56="","",VLOOKUP(AW56,'様式３－２'!$C$7:$L$48,10,FALSE))</f>
        <v/>
      </c>
      <c r="AX57" s="165" t="str">
        <f>IF(AX56="","",VLOOKUP(AX56,'様式３－２'!$C$7:$L$48,10,FALSE))</f>
        <v/>
      </c>
      <c r="AY57" s="163" t="str">
        <f>IF(AY56="","",VLOOKUP(AY56,'様式３－２'!$C$7:$L$48,10,FALSE))</f>
        <v/>
      </c>
      <c r="AZ57" s="164" t="str">
        <f>IF(AZ56="","",VLOOKUP(AZ56,'様式３－２'!$C$7:$L$48,10,FALSE))</f>
        <v/>
      </c>
      <c r="BA57" s="164" t="str">
        <f>IF(BA56="","",VLOOKUP(BA56,'様式３－２'!$C$7:$L$48,10,FALSE))</f>
        <v/>
      </c>
      <c r="BB57" s="321">
        <f>IF($BE$4="４週",SUM(W57:AX57),IF($BE$4="暦月",SUM(W57:BA57),""))</f>
        <v>0</v>
      </c>
      <c r="BC57" s="322"/>
      <c r="BD57" s="323">
        <f>IF($BE$4="４週",BB57/4,IF($BE$4="暦月",(BB57/($BE$9/7)),""))</f>
        <v>0</v>
      </c>
      <c r="BE57" s="322"/>
      <c r="BF57" s="311"/>
      <c r="BG57" s="312"/>
      <c r="BH57" s="312"/>
      <c r="BI57" s="312"/>
      <c r="BJ57" s="313"/>
    </row>
    <row r="58" spans="2:62" ht="20.25" customHeight="1" x14ac:dyDescent="0.4">
      <c r="B58" s="277">
        <f>B56+1</f>
        <v>21</v>
      </c>
      <c r="C58" s="279"/>
      <c r="D58" s="280"/>
      <c r="E58" s="153"/>
      <c r="F58" s="154"/>
      <c r="G58" s="153"/>
      <c r="H58" s="154"/>
      <c r="I58" s="283"/>
      <c r="J58" s="284"/>
      <c r="K58" s="287"/>
      <c r="L58" s="288"/>
      <c r="M58" s="288"/>
      <c r="N58" s="280"/>
      <c r="O58" s="256"/>
      <c r="P58" s="257"/>
      <c r="Q58" s="257"/>
      <c r="R58" s="257"/>
      <c r="S58" s="258"/>
      <c r="T58" s="185" t="s">
        <v>18</v>
      </c>
      <c r="U58" s="108"/>
      <c r="V58" s="109"/>
      <c r="W58" s="95"/>
      <c r="X58" s="96"/>
      <c r="Y58" s="96"/>
      <c r="Z58" s="96"/>
      <c r="AA58" s="96"/>
      <c r="AB58" s="96"/>
      <c r="AC58" s="97"/>
      <c r="AD58" s="95"/>
      <c r="AE58" s="96"/>
      <c r="AF58" s="96"/>
      <c r="AG58" s="96"/>
      <c r="AH58" s="96"/>
      <c r="AI58" s="96"/>
      <c r="AJ58" s="97"/>
      <c r="AK58" s="95"/>
      <c r="AL58" s="96"/>
      <c r="AM58" s="96"/>
      <c r="AN58" s="96"/>
      <c r="AO58" s="96"/>
      <c r="AP58" s="96"/>
      <c r="AQ58" s="97"/>
      <c r="AR58" s="95"/>
      <c r="AS58" s="96"/>
      <c r="AT58" s="96"/>
      <c r="AU58" s="96"/>
      <c r="AV58" s="96"/>
      <c r="AW58" s="96"/>
      <c r="AX58" s="97"/>
      <c r="AY58" s="95"/>
      <c r="AZ58" s="96"/>
      <c r="BA58" s="98"/>
      <c r="BB58" s="262"/>
      <c r="BC58" s="263"/>
      <c r="BD58" s="264"/>
      <c r="BE58" s="265"/>
      <c r="BF58" s="266"/>
      <c r="BG58" s="267"/>
      <c r="BH58" s="267"/>
      <c r="BI58" s="267"/>
      <c r="BJ58" s="268"/>
    </row>
    <row r="59" spans="2:62" ht="20.25" customHeight="1" x14ac:dyDescent="0.4">
      <c r="B59" s="297"/>
      <c r="C59" s="315"/>
      <c r="D59" s="316"/>
      <c r="E59" s="153"/>
      <c r="F59" s="154">
        <f>C58</f>
        <v>0</v>
      </c>
      <c r="G59" s="153"/>
      <c r="H59" s="154">
        <f>I58</f>
        <v>0</v>
      </c>
      <c r="I59" s="317"/>
      <c r="J59" s="318"/>
      <c r="K59" s="319"/>
      <c r="L59" s="320"/>
      <c r="M59" s="320"/>
      <c r="N59" s="316"/>
      <c r="O59" s="256"/>
      <c r="P59" s="257"/>
      <c r="Q59" s="257"/>
      <c r="R59" s="257"/>
      <c r="S59" s="258"/>
      <c r="T59" s="186" t="s">
        <v>203</v>
      </c>
      <c r="U59" s="110"/>
      <c r="V59" s="187"/>
      <c r="W59" s="163" t="str">
        <f>IF(W58="","",VLOOKUP(W58,'様式３－２'!$C$7:$L$48,10,FALSE))</f>
        <v/>
      </c>
      <c r="X59" s="164" t="str">
        <f>IF(X58="","",VLOOKUP(X58,'様式３－２'!$C$7:$L$48,10,FALSE))</f>
        <v/>
      </c>
      <c r="Y59" s="164" t="str">
        <f>IF(Y58="","",VLOOKUP(Y58,'様式３－２'!$C$7:$L$48,10,FALSE))</f>
        <v/>
      </c>
      <c r="Z59" s="164" t="str">
        <f>IF(Z58="","",VLOOKUP(Z58,'様式３－２'!$C$7:$L$48,10,FALSE))</f>
        <v/>
      </c>
      <c r="AA59" s="164" t="str">
        <f>IF(AA58="","",VLOOKUP(AA58,'様式３－２'!$C$7:$L$48,10,FALSE))</f>
        <v/>
      </c>
      <c r="AB59" s="164" t="str">
        <f>IF(AB58="","",VLOOKUP(AB58,'様式３－２'!$C$7:$L$48,10,FALSE))</f>
        <v/>
      </c>
      <c r="AC59" s="165" t="str">
        <f>IF(AC58="","",VLOOKUP(AC58,'様式３－２'!$C$7:$L$48,10,FALSE))</f>
        <v/>
      </c>
      <c r="AD59" s="163" t="str">
        <f>IF(AD58="","",VLOOKUP(AD58,'様式３－２'!$C$7:$L$48,10,FALSE))</f>
        <v/>
      </c>
      <c r="AE59" s="164" t="str">
        <f>IF(AE58="","",VLOOKUP(AE58,'様式３－２'!$C$7:$L$48,10,FALSE))</f>
        <v/>
      </c>
      <c r="AF59" s="164" t="str">
        <f>IF(AF58="","",VLOOKUP(AF58,'様式３－２'!$C$7:$L$48,10,FALSE))</f>
        <v/>
      </c>
      <c r="AG59" s="164" t="str">
        <f>IF(AG58="","",VLOOKUP(AG58,'様式３－２'!$C$7:$L$48,10,FALSE))</f>
        <v/>
      </c>
      <c r="AH59" s="164" t="str">
        <f>IF(AH58="","",VLOOKUP(AH58,'様式３－２'!$C$7:$L$48,10,FALSE))</f>
        <v/>
      </c>
      <c r="AI59" s="164" t="str">
        <f>IF(AI58="","",VLOOKUP(AI58,'様式３－２'!$C$7:$L$48,10,FALSE))</f>
        <v/>
      </c>
      <c r="AJ59" s="165" t="str">
        <f>IF(AJ58="","",VLOOKUP(AJ58,'様式３－２'!$C$7:$L$48,10,FALSE))</f>
        <v/>
      </c>
      <c r="AK59" s="163" t="str">
        <f>IF(AK58="","",VLOOKUP(AK58,'様式３－２'!$C$7:$L$48,10,FALSE))</f>
        <v/>
      </c>
      <c r="AL59" s="164" t="str">
        <f>IF(AL58="","",VLOOKUP(AL58,'様式３－２'!$C$7:$L$48,10,FALSE))</f>
        <v/>
      </c>
      <c r="AM59" s="164" t="str">
        <f>IF(AM58="","",VLOOKUP(AM58,'様式３－２'!$C$7:$L$48,10,FALSE))</f>
        <v/>
      </c>
      <c r="AN59" s="164" t="str">
        <f>IF(AN58="","",VLOOKUP(AN58,'様式３－２'!$C$7:$L$48,10,FALSE))</f>
        <v/>
      </c>
      <c r="AO59" s="164" t="str">
        <f>IF(AO58="","",VLOOKUP(AO58,'様式３－２'!$C$7:$L$48,10,FALSE))</f>
        <v/>
      </c>
      <c r="AP59" s="164" t="str">
        <f>IF(AP58="","",VLOOKUP(AP58,'様式３－２'!$C$7:$L$48,10,FALSE))</f>
        <v/>
      </c>
      <c r="AQ59" s="165" t="str">
        <f>IF(AQ58="","",VLOOKUP(AQ58,'様式３－２'!$C$7:$L$48,10,FALSE))</f>
        <v/>
      </c>
      <c r="AR59" s="163" t="str">
        <f>IF(AR58="","",VLOOKUP(AR58,'様式３－２'!$C$7:$L$48,10,FALSE))</f>
        <v/>
      </c>
      <c r="AS59" s="164" t="str">
        <f>IF(AS58="","",VLOOKUP(AS58,'様式３－２'!$C$7:$L$48,10,FALSE))</f>
        <v/>
      </c>
      <c r="AT59" s="164" t="str">
        <f>IF(AT58="","",VLOOKUP(AT58,'様式３－２'!$C$7:$L$48,10,FALSE))</f>
        <v/>
      </c>
      <c r="AU59" s="164" t="str">
        <f>IF(AU58="","",VLOOKUP(AU58,'様式３－２'!$C$7:$L$48,10,FALSE))</f>
        <v/>
      </c>
      <c r="AV59" s="164" t="str">
        <f>IF(AV58="","",VLOOKUP(AV58,'様式３－２'!$C$7:$L$48,10,FALSE))</f>
        <v/>
      </c>
      <c r="AW59" s="164" t="str">
        <f>IF(AW58="","",VLOOKUP(AW58,'様式３－２'!$C$7:$L$48,10,FALSE))</f>
        <v/>
      </c>
      <c r="AX59" s="165" t="str">
        <f>IF(AX58="","",VLOOKUP(AX58,'様式３－２'!$C$7:$L$48,10,FALSE))</f>
        <v/>
      </c>
      <c r="AY59" s="163" t="str">
        <f>IF(AY58="","",VLOOKUP(AY58,'様式３－２'!$C$7:$L$48,10,FALSE))</f>
        <v/>
      </c>
      <c r="AZ59" s="164" t="str">
        <f>IF(AZ58="","",VLOOKUP(AZ58,'様式３－２'!$C$7:$L$48,10,FALSE))</f>
        <v/>
      </c>
      <c r="BA59" s="164" t="str">
        <f>IF(BA58="","",VLOOKUP(BA58,'様式３－２'!$C$7:$L$48,10,FALSE))</f>
        <v/>
      </c>
      <c r="BB59" s="321">
        <f>IF($BE$4="４週",SUM(W59:AX59),IF($BE$4="暦月",SUM(W59:BA59),""))</f>
        <v>0</v>
      </c>
      <c r="BC59" s="322"/>
      <c r="BD59" s="323">
        <f>IF($BE$4="４週",BB59/4,IF($BE$4="暦月",(BB59/($BE$9/7)),""))</f>
        <v>0</v>
      </c>
      <c r="BE59" s="322"/>
      <c r="BF59" s="311"/>
      <c r="BG59" s="312"/>
      <c r="BH59" s="312"/>
      <c r="BI59" s="312"/>
      <c r="BJ59" s="313"/>
    </row>
    <row r="60" spans="2:62" ht="20.25" customHeight="1" x14ac:dyDescent="0.4">
      <c r="B60" s="277">
        <f>B58+1</f>
        <v>22</v>
      </c>
      <c r="C60" s="279"/>
      <c r="D60" s="280"/>
      <c r="E60" s="153"/>
      <c r="F60" s="154"/>
      <c r="G60" s="153"/>
      <c r="H60" s="154"/>
      <c r="I60" s="283"/>
      <c r="J60" s="284"/>
      <c r="K60" s="287"/>
      <c r="L60" s="288"/>
      <c r="M60" s="288"/>
      <c r="N60" s="280"/>
      <c r="O60" s="256"/>
      <c r="P60" s="257"/>
      <c r="Q60" s="257"/>
      <c r="R60" s="257"/>
      <c r="S60" s="258"/>
      <c r="T60" s="185" t="s">
        <v>18</v>
      </c>
      <c r="U60" s="108"/>
      <c r="V60" s="109"/>
      <c r="W60" s="95"/>
      <c r="X60" s="96"/>
      <c r="Y60" s="96"/>
      <c r="Z60" s="96"/>
      <c r="AA60" s="96"/>
      <c r="AB60" s="96"/>
      <c r="AC60" s="97"/>
      <c r="AD60" s="95"/>
      <c r="AE60" s="96"/>
      <c r="AF60" s="96"/>
      <c r="AG60" s="96"/>
      <c r="AH60" s="96"/>
      <c r="AI60" s="96"/>
      <c r="AJ60" s="97"/>
      <c r="AK60" s="95"/>
      <c r="AL60" s="96"/>
      <c r="AM60" s="96"/>
      <c r="AN60" s="96"/>
      <c r="AO60" s="96"/>
      <c r="AP60" s="96"/>
      <c r="AQ60" s="97"/>
      <c r="AR60" s="95"/>
      <c r="AS60" s="96"/>
      <c r="AT60" s="96"/>
      <c r="AU60" s="96"/>
      <c r="AV60" s="96"/>
      <c r="AW60" s="96"/>
      <c r="AX60" s="97"/>
      <c r="AY60" s="95"/>
      <c r="AZ60" s="96"/>
      <c r="BA60" s="98"/>
      <c r="BB60" s="262"/>
      <c r="BC60" s="263"/>
      <c r="BD60" s="264"/>
      <c r="BE60" s="265"/>
      <c r="BF60" s="266"/>
      <c r="BG60" s="267"/>
      <c r="BH60" s="267"/>
      <c r="BI60" s="267"/>
      <c r="BJ60" s="268"/>
    </row>
    <row r="61" spans="2:62" ht="20.25" customHeight="1" x14ac:dyDescent="0.4">
      <c r="B61" s="297"/>
      <c r="C61" s="315"/>
      <c r="D61" s="316"/>
      <c r="E61" s="153"/>
      <c r="F61" s="154">
        <f>C60</f>
        <v>0</v>
      </c>
      <c r="G61" s="153"/>
      <c r="H61" s="154">
        <f>I60</f>
        <v>0</v>
      </c>
      <c r="I61" s="317"/>
      <c r="J61" s="318"/>
      <c r="K61" s="319"/>
      <c r="L61" s="320"/>
      <c r="M61" s="320"/>
      <c r="N61" s="316"/>
      <c r="O61" s="256"/>
      <c r="P61" s="257"/>
      <c r="Q61" s="257"/>
      <c r="R61" s="257"/>
      <c r="S61" s="258"/>
      <c r="T61" s="186" t="s">
        <v>203</v>
      </c>
      <c r="U61" s="110"/>
      <c r="V61" s="187"/>
      <c r="W61" s="163" t="str">
        <f>IF(W60="","",VLOOKUP(W60,'様式３－２'!$C$7:$L$48,10,FALSE))</f>
        <v/>
      </c>
      <c r="X61" s="164" t="str">
        <f>IF(X60="","",VLOOKUP(X60,'様式３－２'!$C$7:$L$48,10,FALSE))</f>
        <v/>
      </c>
      <c r="Y61" s="164" t="str">
        <f>IF(Y60="","",VLOOKUP(Y60,'様式３－２'!$C$7:$L$48,10,FALSE))</f>
        <v/>
      </c>
      <c r="Z61" s="164" t="str">
        <f>IF(Z60="","",VLOOKUP(Z60,'様式３－２'!$C$7:$L$48,10,FALSE))</f>
        <v/>
      </c>
      <c r="AA61" s="164" t="str">
        <f>IF(AA60="","",VLOOKUP(AA60,'様式３－２'!$C$7:$L$48,10,FALSE))</f>
        <v/>
      </c>
      <c r="AB61" s="164" t="str">
        <f>IF(AB60="","",VLOOKUP(AB60,'様式３－２'!$C$7:$L$48,10,FALSE))</f>
        <v/>
      </c>
      <c r="AC61" s="165" t="str">
        <f>IF(AC60="","",VLOOKUP(AC60,'様式３－２'!$C$7:$L$48,10,FALSE))</f>
        <v/>
      </c>
      <c r="AD61" s="163" t="str">
        <f>IF(AD60="","",VLOOKUP(AD60,'様式３－２'!$C$7:$L$48,10,FALSE))</f>
        <v/>
      </c>
      <c r="AE61" s="164" t="str">
        <f>IF(AE60="","",VLOOKUP(AE60,'様式３－２'!$C$7:$L$48,10,FALSE))</f>
        <v/>
      </c>
      <c r="AF61" s="164" t="str">
        <f>IF(AF60="","",VLOOKUP(AF60,'様式３－２'!$C$7:$L$48,10,FALSE))</f>
        <v/>
      </c>
      <c r="AG61" s="164" t="str">
        <f>IF(AG60="","",VLOOKUP(AG60,'様式３－２'!$C$7:$L$48,10,FALSE))</f>
        <v/>
      </c>
      <c r="AH61" s="164" t="str">
        <f>IF(AH60="","",VLOOKUP(AH60,'様式３－２'!$C$7:$L$48,10,FALSE))</f>
        <v/>
      </c>
      <c r="AI61" s="164" t="str">
        <f>IF(AI60="","",VLOOKUP(AI60,'様式３－２'!$C$7:$L$48,10,FALSE))</f>
        <v/>
      </c>
      <c r="AJ61" s="165" t="str">
        <f>IF(AJ60="","",VLOOKUP(AJ60,'様式３－２'!$C$7:$L$48,10,FALSE))</f>
        <v/>
      </c>
      <c r="AK61" s="163" t="str">
        <f>IF(AK60="","",VLOOKUP(AK60,'様式３－２'!$C$7:$L$48,10,FALSE))</f>
        <v/>
      </c>
      <c r="AL61" s="164" t="str">
        <f>IF(AL60="","",VLOOKUP(AL60,'様式３－２'!$C$7:$L$48,10,FALSE))</f>
        <v/>
      </c>
      <c r="AM61" s="164" t="str">
        <f>IF(AM60="","",VLOOKUP(AM60,'様式３－２'!$C$7:$L$48,10,FALSE))</f>
        <v/>
      </c>
      <c r="AN61" s="164" t="str">
        <f>IF(AN60="","",VLOOKUP(AN60,'様式３－２'!$C$7:$L$48,10,FALSE))</f>
        <v/>
      </c>
      <c r="AO61" s="164" t="str">
        <f>IF(AO60="","",VLOOKUP(AO60,'様式３－２'!$C$7:$L$48,10,FALSE))</f>
        <v/>
      </c>
      <c r="AP61" s="164" t="str">
        <f>IF(AP60="","",VLOOKUP(AP60,'様式３－２'!$C$7:$L$48,10,FALSE))</f>
        <v/>
      </c>
      <c r="AQ61" s="165" t="str">
        <f>IF(AQ60="","",VLOOKUP(AQ60,'様式３－２'!$C$7:$L$48,10,FALSE))</f>
        <v/>
      </c>
      <c r="AR61" s="163" t="str">
        <f>IF(AR60="","",VLOOKUP(AR60,'様式３－２'!$C$7:$L$48,10,FALSE))</f>
        <v/>
      </c>
      <c r="AS61" s="164" t="str">
        <f>IF(AS60="","",VLOOKUP(AS60,'様式３－２'!$C$7:$L$48,10,FALSE))</f>
        <v/>
      </c>
      <c r="AT61" s="164" t="str">
        <f>IF(AT60="","",VLOOKUP(AT60,'様式３－２'!$C$7:$L$48,10,FALSE))</f>
        <v/>
      </c>
      <c r="AU61" s="164" t="str">
        <f>IF(AU60="","",VLOOKUP(AU60,'様式３－２'!$C$7:$L$48,10,FALSE))</f>
        <v/>
      </c>
      <c r="AV61" s="164" t="str">
        <f>IF(AV60="","",VLOOKUP(AV60,'様式３－２'!$C$7:$L$48,10,FALSE))</f>
        <v/>
      </c>
      <c r="AW61" s="164" t="str">
        <f>IF(AW60="","",VLOOKUP(AW60,'様式３－２'!$C$7:$L$48,10,FALSE))</f>
        <v/>
      </c>
      <c r="AX61" s="165" t="str">
        <f>IF(AX60="","",VLOOKUP(AX60,'様式３－２'!$C$7:$L$48,10,FALSE))</f>
        <v/>
      </c>
      <c r="AY61" s="163" t="str">
        <f>IF(AY60="","",VLOOKUP(AY60,'様式３－２'!$C$7:$L$48,10,FALSE))</f>
        <v/>
      </c>
      <c r="AZ61" s="164" t="str">
        <f>IF(AZ60="","",VLOOKUP(AZ60,'様式３－２'!$C$7:$L$48,10,FALSE))</f>
        <v/>
      </c>
      <c r="BA61" s="164" t="str">
        <f>IF(BA60="","",VLOOKUP(BA60,'様式３－２'!$C$7:$L$48,10,FALSE))</f>
        <v/>
      </c>
      <c r="BB61" s="321">
        <f>IF($BE$4="４週",SUM(W61:AX61),IF($BE$4="暦月",SUM(W61:BA61),""))</f>
        <v>0</v>
      </c>
      <c r="BC61" s="322"/>
      <c r="BD61" s="323">
        <f>IF($BE$4="４週",BB61/4,IF($BE$4="暦月",(BB61/($BE$9/7)),""))</f>
        <v>0</v>
      </c>
      <c r="BE61" s="322"/>
      <c r="BF61" s="311"/>
      <c r="BG61" s="312"/>
      <c r="BH61" s="312"/>
      <c r="BI61" s="312"/>
      <c r="BJ61" s="313"/>
    </row>
    <row r="62" spans="2:62" ht="20.25" customHeight="1" x14ac:dyDescent="0.4">
      <c r="B62" s="277">
        <f>B60+1</f>
        <v>23</v>
      </c>
      <c r="C62" s="279"/>
      <c r="D62" s="280"/>
      <c r="E62" s="153"/>
      <c r="F62" s="154"/>
      <c r="G62" s="153"/>
      <c r="H62" s="154"/>
      <c r="I62" s="283"/>
      <c r="J62" s="284"/>
      <c r="K62" s="287"/>
      <c r="L62" s="288"/>
      <c r="M62" s="288"/>
      <c r="N62" s="280"/>
      <c r="O62" s="256"/>
      <c r="P62" s="257"/>
      <c r="Q62" s="257"/>
      <c r="R62" s="257"/>
      <c r="S62" s="258"/>
      <c r="T62" s="185" t="s">
        <v>18</v>
      </c>
      <c r="U62" s="108"/>
      <c r="V62" s="109"/>
      <c r="W62" s="95"/>
      <c r="X62" s="96"/>
      <c r="Y62" s="96"/>
      <c r="Z62" s="96"/>
      <c r="AA62" s="96"/>
      <c r="AB62" s="96"/>
      <c r="AC62" s="97"/>
      <c r="AD62" s="95"/>
      <c r="AE62" s="96"/>
      <c r="AF62" s="96"/>
      <c r="AG62" s="96"/>
      <c r="AH62" s="96"/>
      <c r="AI62" s="96"/>
      <c r="AJ62" s="97"/>
      <c r="AK62" s="95"/>
      <c r="AL62" s="96"/>
      <c r="AM62" s="96"/>
      <c r="AN62" s="96"/>
      <c r="AO62" s="96"/>
      <c r="AP62" s="96"/>
      <c r="AQ62" s="97"/>
      <c r="AR62" s="95"/>
      <c r="AS62" s="96"/>
      <c r="AT62" s="96"/>
      <c r="AU62" s="96"/>
      <c r="AV62" s="96"/>
      <c r="AW62" s="96"/>
      <c r="AX62" s="97"/>
      <c r="AY62" s="95"/>
      <c r="AZ62" s="96"/>
      <c r="BA62" s="98"/>
      <c r="BB62" s="262"/>
      <c r="BC62" s="263"/>
      <c r="BD62" s="264"/>
      <c r="BE62" s="265"/>
      <c r="BF62" s="266"/>
      <c r="BG62" s="267"/>
      <c r="BH62" s="267"/>
      <c r="BI62" s="267"/>
      <c r="BJ62" s="268"/>
    </row>
    <row r="63" spans="2:62" ht="20.25" customHeight="1" x14ac:dyDescent="0.4">
      <c r="B63" s="297"/>
      <c r="C63" s="315"/>
      <c r="D63" s="316"/>
      <c r="E63" s="153"/>
      <c r="F63" s="154">
        <f>C62</f>
        <v>0</v>
      </c>
      <c r="G63" s="153"/>
      <c r="H63" s="154">
        <f>I62</f>
        <v>0</v>
      </c>
      <c r="I63" s="317"/>
      <c r="J63" s="318"/>
      <c r="K63" s="319"/>
      <c r="L63" s="320"/>
      <c r="M63" s="320"/>
      <c r="N63" s="316"/>
      <c r="O63" s="256"/>
      <c r="P63" s="257"/>
      <c r="Q63" s="257"/>
      <c r="R63" s="257"/>
      <c r="S63" s="258"/>
      <c r="T63" s="186" t="s">
        <v>203</v>
      </c>
      <c r="U63" s="110"/>
      <c r="V63" s="187"/>
      <c r="W63" s="163" t="str">
        <f>IF(W62="","",VLOOKUP(W62,'様式３－２'!$C$7:$L$48,10,FALSE))</f>
        <v/>
      </c>
      <c r="X63" s="164" t="str">
        <f>IF(X62="","",VLOOKUP(X62,'様式３－２'!$C$7:$L$48,10,FALSE))</f>
        <v/>
      </c>
      <c r="Y63" s="164" t="str">
        <f>IF(Y62="","",VLOOKUP(Y62,'様式３－２'!$C$7:$L$48,10,FALSE))</f>
        <v/>
      </c>
      <c r="Z63" s="164" t="str">
        <f>IF(Z62="","",VLOOKUP(Z62,'様式３－２'!$C$7:$L$48,10,FALSE))</f>
        <v/>
      </c>
      <c r="AA63" s="164" t="str">
        <f>IF(AA62="","",VLOOKUP(AA62,'様式３－２'!$C$7:$L$48,10,FALSE))</f>
        <v/>
      </c>
      <c r="AB63" s="164" t="str">
        <f>IF(AB62="","",VLOOKUP(AB62,'様式３－２'!$C$7:$L$48,10,FALSE))</f>
        <v/>
      </c>
      <c r="AC63" s="165" t="str">
        <f>IF(AC62="","",VLOOKUP(AC62,'様式３－２'!$C$7:$L$48,10,FALSE))</f>
        <v/>
      </c>
      <c r="AD63" s="163" t="str">
        <f>IF(AD62="","",VLOOKUP(AD62,'様式３－２'!$C$7:$L$48,10,FALSE))</f>
        <v/>
      </c>
      <c r="AE63" s="164" t="str">
        <f>IF(AE62="","",VLOOKUP(AE62,'様式３－２'!$C$7:$L$48,10,FALSE))</f>
        <v/>
      </c>
      <c r="AF63" s="164" t="str">
        <f>IF(AF62="","",VLOOKUP(AF62,'様式３－２'!$C$7:$L$48,10,FALSE))</f>
        <v/>
      </c>
      <c r="AG63" s="164" t="str">
        <f>IF(AG62="","",VLOOKUP(AG62,'様式３－２'!$C$7:$L$48,10,FALSE))</f>
        <v/>
      </c>
      <c r="AH63" s="164" t="str">
        <f>IF(AH62="","",VLOOKUP(AH62,'様式３－２'!$C$7:$L$48,10,FALSE))</f>
        <v/>
      </c>
      <c r="AI63" s="164" t="str">
        <f>IF(AI62="","",VLOOKUP(AI62,'様式３－２'!$C$7:$L$48,10,FALSE))</f>
        <v/>
      </c>
      <c r="AJ63" s="165" t="str">
        <f>IF(AJ62="","",VLOOKUP(AJ62,'様式３－２'!$C$7:$L$48,10,FALSE))</f>
        <v/>
      </c>
      <c r="AK63" s="163" t="str">
        <f>IF(AK62="","",VLOOKUP(AK62,'様式３－２'!$C$7:$L$48,10,FALSE))</f>
        <v/>
      </c>
      <c r="AL63" s="164" t="str">
        <f>IF(AL62="","",VLOOKUP(AL62,'様式３－２'!$C$7:$L$48,10,FALSE))</f>
        <v/>
      </c>
      <c r="AM63" s="164" t="str">
        <f>IF(AM62="","",VLOOKUP(AM62,'様式３－２'!$C$7:$L$48,10,FALSE))</f>
        <v/>
      </c>
      <c r="AN63" s="164" t="str">
        <f>IF(AN62="","",VLOOKUP(AN62,'様式３－２'!$C$7:$L$48,10,FALSE))</f>
        <v/>
      </c>
      <c r="AO63" s="164" t="str">
        <f>IF(AO62="","",VLOOKUP(AO62,'様式３－２'!$C$7:$L$48,10,FALSE))</f>
        <v/>
      </c>
      <c r="AP63" s="164" t="str">
        <f>IF(AP62="","",VLOOKUP(AP62,'様式３－２'!$C$7:$L$48,10,FALSE))</f>
        <v/>
      </c>
      <c r="AQ63" s="165" t="str">
        <f>IF(AQ62="","",VLOOKUP(AQ62,'様式３－２'!$C$7:$L$48,10,FALSE))</f>
        <v/>
      </c>
      <c r="AR63" s="163" t="str">
        <f>IF(AR62="","",VLOOKUP(AR62,'様式３－２'!$C$7:$L$48,10,FALSE))</f>
        <v/>
      </c>
      <c r="AS63" s="164" t="str">
        <f>IF(AS62="","",VLOOKUP(AS62,'様式３－２'!$C$7:$L$48,10,FALSE))</f>
        <v/>
      </c>
      <c r="AT63" s="164" t="str">
        <f>IF(AT62="","",VLOOKUP(AT62,'様式３－２'!$C$7:$L$48,10,FALSE))</f>
        <v/>
      </c>
      <c r="AU63" s="164" t="str">
        <f>IF(AU62="","",VLOOKUP(AU62,'様式３－２'!$C$7:$L$48,10,FALSE))</f>
        <v/>
      </c>
      <c r="AV63" s="164" t="str">
        <f>IF(AV62="","",VLOOKUP(AV62,'様式３－２'!$C$7:$L$48,10,FALSE))</f>
        <v/>
      </c>
      <c r="AW63" s="164" t="str">
        <f>IF(AW62="","",VLOOKUP(AW62,'様式３－２'!$C$7:$L$48,10,FALSE))</f>
        <v/>
      </c>
      <c r="AX63" s="165" t="str">
        <f>IF(AX62="","",VLOOKUP(AX62,'様式３－２'!$C$7:$L$48,10,FALSE))</f>
        <v/>
      </c>
      <c r="AY63" s="163" t="str">
        <f>IF(AY62="","",VLOOKUP(AY62,'様式３－２'!$C$7:$L$48,10,FALSE))</f>
        <v/>
      </c>
      <c r="AZ63" s="164" t="str">
        <f>IF(AZ62="","",VLOOKUP(AZ62,'様式３－２'!$C$7:$L$48,10,FALSE))</f>
        <v/>
      </c>
      <c r="BA63" s="164" t="str">
        <f>IF(BA62="","",VLOOKUP(BA62,'様式３－２'!$C$7:$L$48,10,FALSE))</f>
        <v/>
      </c>
      <c r="BB63" s="321">
        <f>IF($BE$4="４週",SUM(W63:AX63),IF($BE$4="暦月",SUM(W63:BA63),""))</f>
        <v>0</v>
      </c>
      <c r="BC63" s="322"/>
      <c r="BD63" s="323">
        <f>IF($BE$4="４週",BB63/4,IF($BE$4="暦月",(BB63/($BE$9/7)),""))</f>
        <v>0</v>
      </c>
      <c r="BE63" s="322"/>
      <c r="BF63" s="311"/>
      <c r="BG63" s="312"/>
      <c r="BH63" s="312"/>
      <c r="BI63" s="312"/>
      <c r="BJ63" s="313"/>
    </row>
    <row r="64" spans="2:62" ht="20.25" customHeight="1" x14ac:dyDescent="0.4">
      <c r="B64" s="277">
        <f>B62+1</f>
        <v>24</v>
      </c>
      <c r="C64" s="279"/>
      <c r="D64" s="280"/>
      <c r="E64" s="153"/>
      <c r="F64" s="154"/>
      <c r="G64" s="153"/>
      <c r="H64" s="154"/>
      <c r="I64" s="283"/>
      <c r="J64" s="284"/>
      <c r="K64" s="287"/>
      <c r="L64" s="288"/>
      <c r="M64" s="288"/>
      <c r="N64" s="280"/>
      <c r="O64" s="256"/>
      <c r="P64" s="257"/>
      <c r="Q64" s="257"/>
      <c r="R64" s="257"/>
      <c r="S64" s="258"/>
      <c r="T64" s="185" t="s">
        <v>18</v>
      </c>
      <c r="U64" s="108"/>
      <c r="V64" s="109"/>
      <c r="W64" s="95"/>
      <c r="X64" s="96"/>
      <c r="Y64" s="96"/>
      <c r="Z64" s="96"/>
      <c r="AA64" s="96"/>
      <c r="AB64" s="96"/>
      <c r="AC64" s="97"/>
      <c r="AD64" s="95"/>
      <c r="AE64" s="96"/>
      <c r="AF64" s="96"/>
      <c r="AG64" s="96"/>
      <c r="AH64" s="96"/>
      <c r="AI64" s="96"/>
      <c r="AJ64" s="97"/>
      <c r="AK64" s="95"/>
      <c r="AL64" s="96"/>
      <c r="AM64" s="96"/>
      <c r="AN64" s="96"/>
      <c r="AO64" s="96"/>
      <c r="AP64" s="96"/>
      <c r="AQ64" s="97"/>
      <c r="AR64" s="95"/>
      <c r="AS64" s="96"/>
      <c r="AT64" s="96"/>
      <c r="AU64" s="96"/>
      <c r="AV64" s="96"/>
      <c r="AW64" s="96"/>
      <c r="AX64" s="97"/>
      <c r="AY64" s="95"/>
      <c r="AZ64" s="96"/>
      <c r="BA64" s="98"/>
      <c r="BB64" s="262"/>
      <c r="BC64" s="263"/>
      <c r="BD64" s="264"/>
      <c r="BE64" s="265"/>
      <c r="BF64" s="266"/>
      <c r="BG64" s="267"/>
      <c r="BH64" s="267"/>
      <c r="BI64" s="267"/>
      <c r="BJ64" s="268"/>
    </row>
    <row r="65" spans="2:62" ht="20.25" customHeight="1" x14ac:dyDescent="0.4">
      <c r="B65" s="297"/>
      <c r="C65" s="315"/>
      <c r="D65" s="316"/>
      <c r="E65" s="153"/>
      <c r="F65" s="154">
        <f>C64</f>
        <v>0</v>
      </c>
      <c r="G65" s="153"/>
      <c r="H65" s="154">
        <f>I64</f>
        <v>0</v>
      </c>
      <c r="I65" s="317"/>
      <c r="J65" s="318"/>
      <c r="K65" s="319"/>
      <c r="L65" s="320"/>
      <c r="M65" s="320"/>
      <c r="N65" s="316"/>
      <c r="O65" s="256"/>
      <c r="P65" s="257"/>
      <c r="Q65" s="257"/>
      <c r="R65" s="257"/>
      <c r="S65" s="258"/>
      <c r="T65" s="186" t="s">
        <v>203</v>
      </c>
      <c r="U65" s="110"/>
      <c r="V65" s="187"/>
      <c r="W65" s="163" t="str">
        <f>IF(W64="","",VLOOKUP(W64,'様式３－２'!$C$7:$L$48,10,FALSE))</f>
        <v/>
      </c>
      <c r="X65" s="164" t="str">
        <f>IF(X64="","",VLOOKUP(X64,'様式３－２'!$C$7:$L$48,10,FALSE))</f>
        <v/>
      </c>
      <c r="Y65" s="164" t="str">
        <f>IF(Y64="","",VLOOKUP(Y64,'様式３－２'!$C$7:$L$48,10,FALSE))</f>
        <v/>
      </c>
      <c r="Z65" s="164" t="str">
        <f>IF(Z64="","",VLOOKUP(Z64,'様式３－２'!$C$7:$L$48,10,FALSE))</f>
        <v/>
      </c>
      <c r="AA65" s="164" t="str">
        <f>IF(AA64="","",VLOOKUP(AA64,'様式３－２'!$C$7:$L$48,10,FALSE))</f>
        <v/>
      </c>
      <c r="AB65" s="164" t="str">
        <f>IF(AB64="","",VLOOKUP(AB64,'様式３－２'!$C$7:$L$48,10,FALSE))</f>
        <v/>
      </c>
      <c r="AC65" s="165" t="str">
        <f>IF(AC64="","",VLOOKUP(AC64,'様式３－２'!$C$7:$L$48,10,FALSE))</f>
        <v/>
      </c>
      <c r="AD65" s="163" t="str">
        <f>IF(AD64="","",VLOOKUP(AD64,'様式３－２'!$C$7:$L$48,10,FALSE))</f>
        <v/>
      </c>
      <c r="AE65" s="164" t="str">
        <f>IF(AE64="","",VLOOKUP(AE64,'様式３－２'!$C$7:$L$48,10,FALSE))</f>
        <v/>
      </c>
      <c r="AF65" s="164" t="str">
        <f>IF(AF64="","",VLOOKUP(AF64,'様式３－２'!$C$7:$L$48,10,FALSE))</f>
        <v/>
      </c>
      <c r="AG65" s="164" t="str">
        <f>IF(AG64="","",VLOOKUP(AG64,'様式３－２'!$C$7:$L$48,10,FALSE))</f>
        <v/>
      </c>
      <c r="AH65" s="164" t="str">
        <f>IF(AH64="","",VLOOKUP(AH64,'様式３－２'!$C$7:$L$48,10,FALSE))</f>
        <v/>
      </c>
      <c r="AI65" s="164" t="str">
        <f>IF(AI64="","",VLOOKUP(AI64,'様式３－２'!$C$7:$L$48,10,FALSE))</f>
        <v/>
      </c>
      <c r="AJ65" s="165" t="str">
        <f>IF(AJ64="","",VLOOKUP(AJ64,'様式３－２'!$C$7:$L$48,10,FALSE))</f>
        <v/>
      </c>
      <c r="AK65" s="163" t="str">
        <f>IF(AK64="","",VLOOKUP(AK64,'様式３－２'!$C$7:$L$48,10,FALSE))</f>
        <v/>
      </c>
      <c r="AL65" s="164" t="str">
        <f>IF(AL64="","",VLOOKUP(AL64,'様式３－２'!$C$7:$L$48,10,FALSE))</f>
        <v/>
      </c>
      <c r="AM65" s="164" t="str">
        <f>IF(AM64="","",VLOOKUP(AM64,'様式３－２'!$C$7:$L$48,10,FALSE))</f>
        <v/>
      </c>
      <c r="AN65" s="164" t="str">
        <f>IF(AN64="","",VLOOKUP(AN64,'様式３－２'!$C$7:$L$48,10,FALSE))</f>
        <v/>
      </c>
      <c r="AO65" s="164" t="str">
        <f>IF(AO64="","",VLOOKUP(AO64,'様式３－２'!$C$7:$L$48,10,FALSE))</f>
        <v/>
      </c>
      <c r="AP65" s="164" t="str">
        <f>IF(AP64="","",VLOOKUP(AP64,'様式３－２'!$C$7:$L$48,10,FALSE))</f>
        <v/>
      </c>
      <c r="AQ65" s="165" t="str">
        <f>IF(AQ64="","",VLOOKUP(AQ64,'様式３－２'!$C$7:$L$48,10,FALSE))</f>
        <v/>
      </c>
      <c r="AR65" s="163" t="str">
        <f>IF(AR64="","",VLOOKUP(AR64,'様式３－２'!$C$7:$L$48,10,FALSE))</f>
        <v/>
      </c>
      <c r="AS65" s="164" t="str">
        <f>IF(AS64="","",VLOOKUP(AS64,'様式３－２'!$C$7:$L$48,10,FALSE))</f>
        <v/>
      </c>
      <c r="AT65" s="164" t="str">
        <f>IF(AT64="","",VLOOKUP(AT64,'様式３－２'!$C$7:$L$48,10,FALSE))</f>
        <v/>
      </c>
      <c r="AU65" s="164" t="str">
        <f>IF(AU64="","",VLOOKUP(AU64,'様式３－２'!$C$7:$L$48,10,FALSE))</f>
        <v/>
      </c>
      <c r="AV65" s="164" t="str">
        <f>IF(AV64="","",VLOOKUP(AV64,'様式３－２'!$C$7:$L$48,10,FALSE))</f>
        <v/>
      </c>
      <c r="AW65" s="164" t="str">
        <f>IF(AW64="","",VLOOKUP(AW64,'様式３－２'!$C$7:$L$48,10,FALSE))</f>
        <v/>
      </c>
      <c r="AX65" s="165" t="str">
        <f>IF(AX64="","",VLOOKUP(AX64,'様式３－２'!$C$7:$L$48,10,FALSE))</f>
        <v/>
      </c>
      <c r="AY65" s="163" t="str">
        <f>IF(AY64="","",VLOOKUP(AY64,'様式３－２'!$C$7:$L$48,10,FALSE))</f>
        <v/>
      </c>
      <c r="AZ65" s="164" t="str">
        <f>IF(AZ64="","",VLOOKUP(AZ64,'様式３－２'!$C$7:$L$48,10,FALSE))</f>
        <v/>
      </c>
      <c r="BA65" s="164" t="str">
        <f>IF(BA64="","",VLOOKUP(BA64,'様式３－２'!$C$7:$L$48,10,FALSE))</f>
        <v/>
      </c>
      <c r="BB65" s="321">
        <f>IF($BE$4="４週",SUM(W65:AX65),IF($BE$4="暦月",SUM(W65:BA65),""))</f>
        <v>0</v>
      </c>
      <c r="BC65" s="322"/>
      <c r="BD65" s="323">
        <f>IF($BE$4="４週",BB65/4,IF($BE$4="暦月",(BB65/($BE$9/7)),""))</f>
        <v>0</v>
      </c>
      <c r="BE65" s="322"/>
      <c r="BF65" s="311"/>
      <c r="BG65" s="312"/>
      <c r="BH65" s="312"/>
      <c r="BI65" s="312"/>
      <c r="BJ65" s="313"/>
    </row>
    <row r="66" spans="2:62" ht="20.25" customHeight="1" x14ac:dyDescent="0.4">
      <c r="B66" s="277">
        <f>B64+1</f>
        <v>25</v>
      </c>
      <c r="C66" s="279"/>
      <c r="D66" s="280"/>
      <c r="E66" s="153"/>
      <c r="F66" s="154"/>
      <c r="G66" s="153"/>
      <c r="H66" s="154"/>
      <c r="I66" s="283"/>
      <c r="J66" s="284"/>
      <c r="K66" s="287"/>
      <c r="L66" s="288"/>
      <c r="M66" s="288"/>
      <c r="N66" s="280"/>
      <c r="O66" s="256"/>
      <c r="P66" s="257"/>
      <c r="Q66" s="257"/>
      <c r="R66" s="257"/>
      <c r="S66" s="258"/>
      <c r="T66" s="185" t="s">
        <v>18</v>
      </c>
      <c r="U66" s="108"/>
      <c r="V66" s="109"/>
      <c r="W66" s="95"/>
      <c r="X66" s="96"/>
      <c r="Y66" s="96"/>
      <c r="Z66" s="96"/>
      <c r="AA66" s="96"/>
      <c r="AB66" s="96"/>
      <c r="AC66" s="97"/>
      <c r="AD66" s="95"/>
      <c r="AE66" s="96"/>
      <c r="AF66" s="96"/>
      <c r="AG66" s="96"/>
      <c r="AH66" s="96"/>
      <c r="AI66" s="96"/>
      <c r="AJ66" s="97"/>
      <c r="AK66" s="95"/>
      <c r="AL66" s="96"/>
      <c r="AM66" s="96"/>
      <c r="AN66" s="96"/>
      <c r="AO66" s="96"/>
      <c r="AP66" s="96"/>
      <c r="AQ66" s="97"/>
      <c r="AR66" s="95"/>
      <c r="AS66" s="96"/>
      <c r="AT66" s="96"/>
      <c r="AU66" s="96"/>
      <c r="AV66" s="96"/>
      <c r="AW66" s="96"/>
      <c r="AX66" s="97"/>
      <c r="AY66" s="95"/>
      <c r="AZ66" s="96"/>
      <c r="BA66" s="98"/>
      <c r="BB66" s="262"/>
      <c r="BC66" s="263"/>
      <c r="BD66" s="264"/>
      <c r="BE66" s="265"/>
      <c r="BF66" s="266"/>
      <c r="BG66" s="267"/>
      <c r="BH66" s="267"/>
      <c r="BI66" s="267"/>
      <c r="BJ66" s="268"/>
    </row>
    <row r="67" spans="2:62" ht="20.25" customHeight="1" x14ac:dyDescent="0.4">
      <c r="B67" s="297"/>
      <c r="C67" s="315"/>
      <c r="D67" s="316"/>
      <c r="E67" s="153"/>
      <c r="F67" s="154">
        <f>C66</f>
        <v>0</v>
      </c>
      <c r="G67" s="153"/>
      <c r="H67" s="154">
        <f>I66</f>
        <v>0</v>
      </c>
      <c r="I67" s="317"/>
      <c r="J67" s="318"/>
      <c r="K67" s="319"/>
      <c r="L67" s="320"/>
      <c r="M67" s="320"/>
      <c r="N67" s="316"/>
      <c r="O67" s="256"/>
      <c r="P67" s="257"/>
      <c r="Q67" s="257"/>
      <c r="R67" s="257"/>
      <c r="S67" s="258"/>
      <c r="T67" s="186" t="s">
        <v>203</v>
      </c>
      <c r="U67" s="110"/>
      <c r="V67" s="187"/>
      <c r="W67" s="163" t="str">
        <f>IF(W66="","",VLOOKUP(W66,'様式３－２'!$C$7:$L$48,10,FALSE))</f>
        <v/>
      </c>
      <c r="X67" s="164" t="str">
        <f>IF(X66="","",VLOOKUP(X66,'様式３－２'!$C$7:$L$48,10,FALSE))</f>
        <v/>
      </c>
      <c r="Y67" s="164" t="str">
        <f>IF(Y66="","",VLOOKUP(Y66,'様式３－２'!$C$7:$L$48,10,FALSE))</f>
        <v/>
      </c>
      <c r="Z67" s="164" t="str">
        <f>IF(Z66="","",VLOOKUP(Z66,'様式３－２'!$C$7:$L$48,10,FALSE))</f>
        <v/>
      </c>
      <c r="AA67" s="164" t="str">
        <f>IF(AA66="","",VLOOKUP(AA66,'様式３－２'!$C$7:$L$48,10,FALSE))</f>
        <v/>
      </c>
      <c r="AB67" s="164" t="str">
        <f>IF(AB66="","",VLOOKUP(AB66,'様式３－２'!$C$7:$L$48,10,FALSE))</f>
        <v/>
      </c>
      <c r="AC67" s="165" t="str">
        <f>IF(AC66="","",VLOOKUP(AC66,'様式３－２'!$C$7:$L$48,10,FALSE))</f>
        <v/>
      </c>
      <c r="AD67" s="163" t="str">
        <f>IF(AD66="","",VLOOKUP(AD66,'様式３－２'!$C$7:$L$48,10,FALSE))</f>
        <v/>
      </c>
      <c r="AE67" s="164" t="str">
        <f>IF(AE66="","",VLOOKUP(AE66,'様式３－２'!$C$7:$L$48,10,FALSE))</f>
        <v/>
      </c>
      <c r="AF67" s="164" t="str">
        <f>IF(AF66="","",VLOOKUP(AF66,'様式３－２'!$C$7:$L$48,10,FALSE))</f>
        <v/>
      </c>
      <c r="AG67" s="164" t="str">
        <f>IF(AG66="","",VLOOKUP(AG66,'様式３－２'!$C$7:$L$48,10,FALSE))</f>
        <v/>
      </c>
      <c r="AH67" s="164" t="str">
        <f>IF(AH66="","",VLOOKUP(AH66,'様式３－２'!$C$7:$L$48,10,FALSE))</f>
        <v/>
      </c>
      <c r="AI67" s="164" t="str">
        <f>IF(AI66="","",VLOOKUP(AI66,'様式３－２'!$C$7:$L$48,10,FALSE))</f>
        <v/>
      </c>
      <c r="AJ67" s="165" t="str">
        <f>IF(AJ66="","",VLOOKUP(AJ66,'様式３－２'!$C$7:$L$48,10,FALSE))</f>
        <v/>
      </c>
      <c r="AK67" s="163" t="str">
        <f>IF(AK66="","",VLOOKUP(AK66,'様式３－２'!$C$7:$L$48,10,FALSE))</f>
        <v/>
      </c>
      <c r="AL67" s="164" t="str">
        <f>IF(AL66="","",VLOOKUP(AL66,'様式３－２'!$C$7:$L$48,10,FALSE))</f>
        <v/>
      </c>
      <c r="AM67" s="164" t="str">
        <f>IF(AM66="","",VLOOKUP(AM66,'様式３－２'!$C$7:$L$48,10,FALSE))</f>
        <v/>
      </c>
      <c r="AN67" s="164" t="str">
        <f>IF(AN66="","",VLOOKUP(AN66,'様式３－２'!$C$7:$L$48,10,FALSE))</f>
        <v/>
      </c>
      <c r="AO67" s="164" t="str">
        <f>IF(AO66="","",VLOOKUP(AO66,'様式３－２'!$C$7:$L$48,10,FALSE))</f>
        <v/>
      </c>
      <c r="AP67" s="164" t="str">
        <f>IF(AP66="","",VLOOKUP(AP66,'様式３－２'!$C$7:$L$48,10,FALSE))</f>
        <v/>
      </c>
      <c r="AQ67" s="165" t="str">
        <f>IF(AQ66="","",VLOOKUP(AQ66,'様式３－２'!$C$7:$L$48,10,FALSE))</f>
        <v/>
      </c>
      <c r="AR67" s="163" t="str">
        <f>IF(AR66="","",VLOOKUP(AR66,'様式３－２'!$C$7:$L$48,10,FALSE))</f>
        <v/>
      </c>
      <c r="AS67" s="164" t="str">
        <f>IF(AS66="","",VLOOKUP(AS66,'様式３－２'!$C$7:$L$48,10,FALSE))</f>
        <v/>
      </c>
      <c r="AT67" s="164" t="str">
        <f>IF(AT66="","",VLOOKUP(AT66,'様式３－２'!$C$7:$L$48,10,FALSE))</f>
        <v/>
      </c>
      <c r="AU67" s="164" t="str">
        <f>IF(AU66="","",VLOOKUP(AU66,'様式３－２'!$C$7:$L$48,10,FALSE))</f>
        <v/>
      </c>
      <c r="AV67" s="164" t="str">
        <f>IF(AV66="","",VLOOKUP(AV66,'様式３－２'!$C$7:$L$48,10,FALSE))</f>
        <v/>
      </c>
      <c r="AW67" s="164" t="str">
        <f>IF(AW66="","",VLOOKUP(AW66,'様式３－２'!$C$7:$L$48,10,FALSE))</f>
        <v/>
      </c>
      <c r="AX67" s="165" t="str">
        <f>IF(AX66="","",VLOOKUP(AX66,'様式３－２'!$C$7:$L$48,10,FALSE))</f>
        <v/>
      </c>
      <c r="AY67" s="163" t="str">
        <f>IF(AY66="","",VLOOKUP(AY66,'様式３－２'!$C$7:$L$48,10,FALSE))</f>
        <v/>
      </c>
      <c r="AZ67" s="164" t="str">
        <f>IF(AZ66="","",VLOOKUP(AZ66,'様式３－２'!$C$7:$L$48,10,FALSE))</f>
        <v/>
      </c>
      <c r="BA67" s="164" t="str">
        <f>IF(BA66="","",VLOOKUP(BA66,'様式３－２'!$C$7:$L$48,10,FALSE))</f>
        <v/>
      </c>
      <c r="BB67" s="321">
        <f>IF($BE$4="４週",SUM(W67:AX67),IF($BE$4="暦月",SUM(W67:BA67),""))</f>
        <v>0</v>
      </c>
      <c r="BC67" s="322"/>
      <c r="BD67" s="323">
        <f>IF($BE$4="４週",BB67/4,IF($BE$4="暦月",(BB67/($BE$9/7)),""))</f>
        <v>0</v>
      </c>
      <c r="BE67" s="322"/>
      <c r="BF67" s="311"/>
      <c r="BG67" s="312"/>
      <c r="BH67" s="312"/>
      <c r="BI67" s="312"/>
      <c r="BJ67" s="313"/>
    </row>
    <row r="68" spans="2:62" ht="20.25" customHeight="1" x14ac:dyDescent="0.4">
      <c r="B68" s="277">
        <f>B66+1</f>
        <v>26</v>
      </c>
      <c r="C68" s="279"/>
      <c r="D68" s="280"/>
      <c r="E68" s="153"/>
      <c r="F68" s="154"/>
      <c r="G68" s="153"/>
      <c r="H68" s="154"/>
      <c r="I68" s="283"/>
      <c r="J68" s="284"/>
      <c r="K68" s="287"/>
      <c r="L68" s="288"/>
      <c r="M68" s="288"/>
      <c r="N68" s="280"/>
      <c r="O68" s="256"/>
      <c r="P68" s="257"/>
      <c r="Q68" s="257"/>
      <c r="R68" s="257"/>
      <c r="S68" s="258"/>
      <c r="T68" s="185" t="s">
        <v>18</v>
      </c>
      <c r="U68" s="108"/>
      <c r="V68" s="109"/>
      <c r="W68" s="95"/>
      <c r="X68" s="96"/>
      <c r="Y68" s="96"/>
      <c r="Z68" s="96"/>
      <c r="AA68" s="96"/>
      <c r="AB68" s="96"/>
      <c r="AC68" s="97"/>
      <c r="AD68" s="95"/>
      <c r="AE68" s="96"/>
      <c r="AF68" s="96"/>
      <c r="AG68" s="96"/>
      <c r="AH68" s="96"/>
      <c r="AI68" s="96"/>
      <c r="AJ68" s="97"/>
      <c r="AK68" s="95"/>
      <c r="AL68" s="96"/>
      <c r="AM68" s="96"/>
      <c r="AN68" s="96"/>
      <c r="AO68" s="96"/>
      <c r="AP68" s="96"/>
      <c r="AQ68" s="97"/>
      <c r="AR68" s="95"/>
      <c r="AS68" s="96"/>
      <c r="AT68" s="96"/>
      <c r="AU68" s="96"/>
      <c r="AV68" s="96"/>
      <c r="AW68" s="96"/>
      <c r="AX68" s="97"/>
      <c r="AY68" s="95"/>
      <c r="AZ68" s="96"/>
      <c r="BA68" s="98"/>
      <c r="BB68" s="262"/>
      <c r="BC68" s="263"/>
      <c r="BD68" s="264"/>
      <c r="BE68" s="265"/>
      <c r="BF68" s="266"/>
      <c r="BG68" s="267"/>
      <c r="BH68" s="267"/>
      <c r="BI68" s="267"/>
      <c r="BJ68" s="268"/>
    </row>
    <row r="69" spans="2:62" ht="20.25" customHeight="1" x14ac:dyDescent="0.4">
      <c r="B69" s="297"/>
      <c r="C69" s="298"/>
      <c r="D69" s="299"/>
      <c r="E69" s="197"/>
      <c r="F69" s="198">
        <f>C68</f>
        <v>0</v>
      </c>
      <c r="G69" s="197"/>
      <c r="H69" s="198">
        <f>I68</f>
        <v>0</v>
      </c>
      <c r="I69" s="300"/>
      <c r="J69" s="301"/>
      <c r="K69" s="302"/>
      <c r="L69" s="303"/>
      <c r="M69" s="303"/>
      <c r="N69" s="299"/>
      <c r="O69" s="256"/>
      <c r="P69" s="257"/>
      <c r="Q69" s="257"/>
      <c r="R69" s="257"/>
      <c r="S69" s="258"/>
      <c r="T69" s="186" t="s">
        <v>203</v>
      </c>
      <c r="U69" s="110"/>
      <c r="V69" s="187"/>
      <c r="W69" s="163" t="str">
        <f>IF(W68="","",VLOOKUP(W68,'様式３－２'!$C$7:$L$48,10,FALSE))</f>
        <v/>
      </c>
      <c r="X69" s="164" t="str">
        <f>IF(X68="","",VLOOKUP(X68,'様式３－２'!$C$7:$L$48,10,FALSE))</f>
        <v/>
      </c>
      <c r="Y69" s="164" t="str">
        <f>IF(Y68="","",VLOOKUP(Y68,'様式３－２'!$C$7:$L$48,10,FALSE))</f>
        <v/>
      </c>
      <c r="Z69" s="164" t="str">
        <f>IF(Z68="","",VLOOKUP(Z68,'様式３－２'!$C$7:$L$48,10,FALSE))</f>
        <v/>
      </c>
      <c r="AA69" s="164" t="str">
        <f>IF(AA68="","",VLOOKUP(AA68,'様式３－２'!$C$7:$L$48,10,FALSE))</f>
        <v/>
      </c>
      <c r="AB69" s="164" t="str">
        <f>IF(AB68="","",VLOOKUP(AB68,'様式３－２'!$C$7:$L$48,10,FALSE))</f>
        <v/>
      </c>
      <c r="AC69" s="165" t="str">
        <f>IF(AC68="","",VLOOKUP(AC68,'様式３－２'!$C$7:$L$48,10,FALSE))</f>
        <v/>
      </c>
      <c r="AD69" s="163" t="str">
        <f>IF(AD68="","",VLOOKUP(AD68,'様式３－２'!$C$7:$L$48,10,FALSE))</f>
        <v/>
      </c>
      <c r="AE69" s="164" t="str">
        <f>IF(AE68="","",VLOOKUP(AE68,'様式３－２'!$C$7:$L$48,10,FALSE))</f>
        <v/>
      </c>
      <c r="AF69" s="164" t="str">
        <f>IF(AF68="","",VLOOKUP(AF68,'様式３－２'!$C$7:$L$48,10,FALSE))</f>
        <v/>
      </c>
      <c r="AG69" s="164" t="str">
        <f>IF(AG68="","",VLOOKUP(AG68,'様式３－２'!$C$7:$L$48,10,FALSE))</f>
        <v/>
      </c>
      <c r="AH69" s="164" t="str">
        <f>IF(AH68="","",VLOOKUP(AH68,'様式３－２'!$C$7:$L$48,10,FALSE))</f>
        <v/>
      </c>
      <c r="AI69" s="164" t="str">
        <f>IF(AI68="","",VLOOKUP(AI68,'様式３－２'!$C$7:$L$48,10,FALSE))</f>
        <v/>
      </c>
      <c r="AJ69" s="165" t="str">
        <f>IF(AJ68="","",VLOOKUP(AJ68,'様式３－２'!$C$7:$L$48,10,FALSE))</f>
        <v/>
      </c>
      <c r="AK69" s="163" t="str">
        <f>IF(AK68="","",VLOOKUP(AK68,'様式３－２'!$C$7:$L$48,10,FALSE))</f>
        <v/>
      </c>
      <c r="AL69" s="164" t="str">
        <f>IF(AL68="","",VLOOKUP(AL68,'様式３－２'!$C$7:$L$48,10,FALSE))</f>
        <v/>
      </c>
      <c r="AM69" s="164" t="str">
        <f>IF(AM68="","",VLOOKUP(AM68,'様式３－２'!$C$7:$L$48,10,FALSE))</f>
        <v/>
      </c>
      <c r="AN69" s="164" t="str">
        <f>IF(AN68="","",VLOOKUP(AN68,'様式３－２'!$C$7:$L$48,10,FALSE))</f>
        <v/>
      </c>
      <c r="AO69" s="164" t="str">
        <f>IF(AO68="","",VLOOKUP(AO68,'様式３－２'!$C$7:$L$48,10,FALSE))</f>
        <v/>
      </c>
      <c r="AP69" s="164" t="str">
        <f>IF(AP68="","",VLOOKUP(AP68,'様式３－２'!$C$7:$L$48,10,FALSE))</f>
        <v/>
      </c>
      <c r="AQ69" s="165" t="str">
        <f>IF(AQ68="","",VLOOKUP(AQ68,'様式３－２'!$C$7:$L$48,10,FALSE))</f>
        <v/>
      </c>
      <c r="AR69" s="163" t="str">
        <f>IF(AR68="","",VLOOKUP(AR68,'様式３－２'!$C$7:$L$48,10,FALSE))</f>
        <v/>
      </c>
      <c r="AS69" s="164" t="str">
        <f>IF(AS68="","",VLOOKUP(AS68,'様式３－２'!$C$7:$L$48,10,FALSE))</f>
        <v/>
      </c>
      <c r="AT69" s="164" t="str">
        <f>IF(AT68="","",VLOOKUP(AT68,'様式３－２'!$C$7:$L$48,10,FALSE))</f>
        <v/>
      </c>
      <c r="AU69" s="164" t="str">
        <f>IF(AU68="","",VLOOKUP(AU68,'様式３－２'!$C$7:$L$48,10,FALSE))</f>
        <v/>
      </c>
      <c r="AV69" s="164" t="str">
        <f>IF(AV68="","",VLOOKUP(AV68,'様式３－２'!$C$7:$L$48,10,FALSE))</f>
        <v/>
      </c>
      <c r="AW69" s="164" t="str">
        <f>IF(AW68="","",VLOOKUP(AW68,'様式３－２'!$C$7:$L$48,10,FALSE))</f>
        <v/>
      </c>
      <c r="AX69" s="165" t="str">
        <f>IF(AX68="","",VLOOKUP(AX68,'様式３－２'!$C$7:$L$48,10,FALSE))</f>
        <v/>
      </c>
      <c r="AY69" s="163" t="str">
        <f>IF(AY68="","",VLOOKUP(AY68,'様式３－２'!$C$7:$L$48,10,FALSE))</f>
        <v/>
      </c>
      <c r="AZ69" s="164" t="str">
        <f>IF(AZ68="","",VLOOKUP(AZ68,'様式３－２'!$C$7:$L$48,10,FALSE))</f>
        <v/>
      </c>
      <c r="BA69" s="164" t="str">
        <f>IF(BA68="","",VLOOKUP(BA68,'様式３－２'!$C$7:$L$48,10,FALSE))</f>
        <v/>
      </c>
      <c r="BB69" s="294">
        <f>IF($BE$4="４週",SUM(W69:AX69),IF($BE$4="暦月",SUM(W69:BA69),""))</f>
        <v>0</v>
      </c>
      <c r="BC69" s="295"/>
      <c r="BD69" s="296">
        <f>IF($BE$4="４週",BB69/4,IF($BE$4="暦月",(BB69/($BE$9/7)),""))</f>
        <v>0</v>
      </c>
      <c r="BE69" s="295"/>
      <c r="BF69" s="291"/>
      <c r="BG69" s="292"/>
      <c r="BH69" s="292"/>
      <c r="BI69" s="292"/>
      <c r="BJ69" s="293"/>
    </row>
    <row r="70" spans="2:62" ht="20.25" customHeight="1" x14ac:dyDescent="0.4">
      <c r="B70" s="314">
        <f>B68+1</f>
        <v>27</v>
      </c>
      <c r="C70" s="315"/>
      <c r="D70" s="316"/>
      <c r="E70" s="153"/>
      <c r="F70" s="154"/>
      <c r="G70" s="153"/>
      <c r="H70" s="154"/>
      <c r="I70" s="317"/>
      <c r="J70" s="318"/>
      <c r="K70" s="319"/>
      <c r="L70" s="320"/>
      <c r="M70" s="320"/>
      <c r="N70" s="316"/>
      <c r="O70" s="304"/>
      <c r="P70" s="305"/>
      <c r="Q70" s="305"/>
      <c r="R70" s="305"/>
      <c r="S70" s="306"/>
      <c r="T70" s="185" t="s">
        <v>18</v>
      </c>
      <c r="U70" s="108"/>
      <c r="V70" s="109"/>
      <c r="W70" s="226"/>
      <c r="X70" s="227"/>
      <c r="Y70" s="227"/>
      <c r="Z70" s="227"/>
      <c r="AA70" s="227"/>
      <c r="AB70" s="227"/>
      <c r="AC70" s="228"/>
      <c r="AD70" s="226"/>
      <c r="AE70" s="227"/>
      <c r="AF70" s="227"/>
      <c r="AG70" s="227"/>
      <c r="AH70" s="227"/>
      <c r="AI70" s="227"/>
      <c r="AJ70" s="228"/>
      <c r="AK70" s="226"/>
      <c r="AL70" s="227"/>
      <c r="AM70" s="227"/>
      <c r="AN70" s="227"/>
      <c r="AO70" s="227"/>
      <c r="AP70" s="227"/>
      <c r="AQ70" s="228"/>
      <c r="AR70" s="226"/>
      <c r="AS70" s="227"/>
      <c r="AT70" s="227"/>
      <c r="AU70" s="227"/>
      <c r="AV70" s="227"/>
      <c r="AW70" s="227"/>
      <c r="AX70" s="228"/>
      <c r="AY70" s="226"/>
      <c r="AZ70" s="227"/>
      <c r="BA70" s="229"/>
      <c r="BB70" s="307"/>
      <c r="BC70" s="308"/>
      <c r="BD70" s="309"/>
      <c r="BE70" s="310"/>
      <c r="BF70" s="311"/>
      <c r="BG70" s="312"/>
      <c r="BH70" s="312"/>
      <c r="BI70" s="312"/>
      <c r="BJ70" s="313"/>
    </row>
    <row r="71" spans="2:62" ht="20.25" customHeight="1" x14ac:dyDescent="0.4">
      <c r="B71" s="297"/>
      <c r="C71" s="315"/>
      <c r="D71" s="316"/>
      <c r="E71" s="153"/>
      <c r="F71" s="154">
        <f>C70</f>
        <v>0</v>
      </c>
      <c r="G71" s="153"/>
      <c r="H71" s="154">
        <f>I70</f>
        <v>0</v>
      </c>
      <c r="I71" s="317"/>
      <c r="J71" s="318"/>
      <c r="K71" s="319"/>
      <c r="L71" s="320"/>
      <c r="M71" s="320"/>
      <c r="N71" s="316"/>
      <c r="O71" s="256"/>
      <c r="P71" s="257"/>
      <c r="Q71" s="257"/>
      <c r="R71" s="257"/>
      <c r="S71" s="258"/>
      <c r="T71" s="186" t="s">
        <v>203</v>
      </c>
      <c r="U71" s="110"/>
      <c r="V71" s="187"/>
      <c r="W71" s="163" t="str">
        <f>IF(W70="","",VLOOKUP(W70,'様式３－２'!$C$7:$L$48,10,FALSE))</f>
        <v/>
      </c>
      <c r="X71" s="164" t="str">
        <f>IF(X70="","",VLOOKUP(X70,'様式３－２'!$C$7:$L$48,10,FALSE))</f>
        <v/>
      </c>
      <c r="Y71" s="164" t="str">
        <f>IF(Y70="","",VLOOKUP(Y70,'様式３－２'!$C$7:$L$48,10,FALSE))</f>
        <v/>
      </c>
      <c r="Z71" s="164" t="str">
        <f>IF(Z70="","",VLOOKUP(Z70,'様式３－２'!$C$7:$L$48,10,FALSE))</f>
        <v/>
      </c>
      <c r="AA71" s="164" t="str">
        <f>IF(AA70="","",VLOOKUP(AA70,'様式３－２'!$C$7:$L$48,10,FALSE))</f>
        <v/>
      </c>
      <c r="AB71" s="164" t="str">
        <f>IF(AB70="","",VLOOKUP(AB70,'様式３－２'!$C$7:$L$48,10,FALSE))</f>
        <v/>
      </c>
      <c r="AC71" s="165" t="str">
        <f>IF(AC70="","",VLOOKUP(AC70,'様式３－２'!$C$7:$L$48,10,FALSE))</f>
        <v/>
      </c>
      <c r="AD71" s="163" t="str">
        <f>IF(AD70="","",VLOOKUP(AD70,'様式３－２'!$C$7:$L$48,10,FALSE))</f>
        <v/>
      </c>
      <c r="AE71" s="164" t="str">
        <f>IF(AE70="","",VLOOKUP(AE70,'様式３－２'!$C$7:$L$48,10,FALSE))</f>
        <v/>
      </c>
      <c r="AF71" s="164" t="str">
        <f>IF(AF70="","",VLOOKUP(AF70,'様式３－２'!$C$7:$L$48,10,FALSE))</f>
        <v/>
      </c>
      <c r="AG71" s="164" t="str">
        <f>IF(AG70="","",VLOOKUP(AG70,'様式３－２'!$C$7:$L$48,10,FALSE))</f>
        <v/>
      </c>
      <c r="AH71" s="164" t="str">
        <f>IF(AH70="","",VLOOKUP(AH70,'様式３－２'!$C$7:$L$48,10,FALSE))</f>
        <v/>
      </c>
      <c r="AI71" s="164" t="str">
        <f>IF(AI70="","",VLOOKUP(AI70,'様式３－２'!$C$7:$L$48,10,FALSE))</f>
        <v/>
      </c>
      <c r="AJ71" s="165" t="str">
        <f>IF(AJ70="","",VLOOKUP(AJ70,'様式３－２'!$C$7:$L$48,10,FALSE))</f>
        <v/>
      </c>
      <c r="AK71" s="163" t="str">
        <f>IF(AK70="","",VLOOKUP(AK70,'様式３－２'!$C$7:$L$48,10,FALSE))</f>
        <v/>
      </c>
      <c r="AL71" s="164" t="str">
        <f>IF(AL70="","",VLOOKUP(AL70,'様式３－２'!$C$7:$L$48,10,FALSE))</f>
        <v/>
      </c>
      <c r="AM71" s="164" t="str">
        <f>IF(AM70="","",VLOOKUP(AM70,'様式３－２'!$C$7:$L$48,10,FALSE))</f>
        <v/>
      </c>
      <c r="AN71" s="164" t="str">
        <f>IF(AN70="","",VLOOKUP(AN70,'様式３－２'!$C$7:$L$48,10,FALSE))</f>
        <v/>
      </c>
      <c r="AO71" s="164" t="str">
        <f>IF(AO70="","",VLOOKUP(AO70,'様式３－２'!$C$7:$L$48,10,FALSE))</f>
        <v/>
      </c>
      <c r="AP71" s="164" t="str">
        <f>IF(AP70="","",VLOOKUP(AP70,'様式３－２'!$C$7:$L$48,10,FALSE))</f>
        <v/>
      </c>
      <c r="AQ71" s="165" t="str">
        <f>IF(AQ70="","",VLOOKUP(AQ70,'様式３－２'!$C$7:$L$48,10,FALSE))</f>
        <v/>
      </c>
      <c r="AR71" s="163" t="str">
        <f>IF(AR70="","",VLOOKUP(AR70,'様式３－２'!$C$7:$L$48,10,FALSE))</f>
        <v/>
      </c>
      <c r="AS71" s="164" t="str">
        <f>IF(AS70="","",VLOOKUP(AS70,'様式３－２'!$C$7:$L$48,10,FALSE))</f>
        <v/>
      </c>
      <c r="AT71" s="164" t="str">
        <f>IF(AT70="","",VLOOKUP(AT70,'様式３－２'!$C$7:$L$48,10,FALSE))</f>
        <v/>
      </c>
      <c r="AU71" s="164" t="str">
        <f>IF(AU70="","",VLOOKUP(AU70,'様式３－２'!$C$7:$L$48,10,FALSE))</f>
        <v/>
      </c>
      <c r="AV71" s="164" t="str">
        <f>IF(AV70="","",VLOOKUP(AV70,'様式３－２'!$C$7:$L$48,10,FALSE))</f>
        <v/>
      </c>
      <c r="AW71" s="164" t="str">
        <f>IF(AW70="","",VLOOKUP(AW70,'様式３－２'!$C$7:$L$48,10,FALSE))</f>
        <v/>
      </c>
      <c r="AX71" s="165" t="str">
        <f>IF(AX70="","",VLOOKUP(AX70,'様式３－２'!$C$7:$L$48,10,FALSE))</f>
        <v/>
      </c>
      <c r="AY71" s="163" t="str">
        <f>IF(AY70="","",VLOOKUP(AY70,'様式３－２'!$C$7:$L$48,10,FALSE))</f>
        <v/>
      </c>
      <c r="AZ71" s="164" t="str">
        <f>IF(AZ70="","",VLOOKUP(AZ70,'様式３－２'!$C$7:$L$48,10,FALSE))</f>
        <v/>
      </c>
      <c r="BA71" s="164" t="str">
        <f>IF(BA70="","",VLOOKUP(BA70,'様式３－２'!$C$7:$L$48,10,FALSE))</f>
        <v/>
      </c>
      <c r="BB71" s="321">
        <f>IF($BE$4="４週",SUM(W71:AX71),IF($BE$4="暦月",SUM(W71:BA71),""))</f>
        <v>0</v>
      </c>
      <c r="BC71" s="322"/>
      <c r="BD71" s="323">
        <f>IF($BE$4="４週",BB71/4,IF($BE$4="暦月",(BB71/($BE$9/7)),""))</f>
        <v>0</v>
      </c>
      <c r="BE71" s="322"/>
      <c r="BF71" s="311"/>
      <c r="BG71" s="312"/>
      <c r="BH71" s="312"/>
      <c r="BI71" s="312"/>
      <c r="BJ71" s="313"/>
    </row>
    <row r="72" spans="2:62" ht="20.25" customHeight="1" x14ac:dyDescent="0.4">
      <c r="B72" s="277">
        <f>B70+1</f>
        <v>28</v>
      </c>
      <c r="C72" s="279"/>
      <c r="D72" s="280"/>
      <c r="E72" s="153"/>
      <c r="F72" s="154"/>
      <c r="G72" s="153"/>
      <c r="H72" s="154"/>
      <c r="I72" s="283"/>
      <c r="J72" s="284"/>
      <c r="K72" s="287"/>
      <c r="L72" s="288"/>
      <c r="M72" s="288"/>
      <c r="N72" s="280"/>
      <c r="O72" s="256"/>
      <c r="P72" s="257"/>
      <c r="Q72" s="257"/>
      <c r="R72" s="257"/>
      <c r="S72" s="258"/>
      <c r="T72" s="185" t="s">
        <v>18</v>
      </c>
      <c r="U72" s="108"/>
      <c r="V72" s="109"/>
      <c r="W72" s="95"/>
      <c r="X72" s="96"/>
      <c r="Y72" s="96"/>
      <c r="Z72" s="96"/>
      <c r="AA72" s="96"/>
      <c r="AB72" s="96"/>
      <c r="AC72" s="97"/>
      <c r="AD72" s="95"/>
      <c r="AE72" s="96"/>
      <c r="AF72" s="96"/>
      <c r="AG72" s="96"/>
      <c r="AH72" s="96"/>
      <c r="AI72" s="96"/>
      <c r="AJ72" s="97"/>
      <c r="AK72" s="95"/>
      <c r="AL72" s="96"/>
      <c r="AM72" s="96"/>
      <c r="AN72" s="96"/>
      <c r="AO72" s="96"/>
      <c r="AP72" s="96"/>
      <c r="AQ72" s="97"/>
      <c r="AR72" s="95"/>
      <c r="AS72" s="96"/>
      <c r="AT72" s="96"/>
      <c r="AU72" s="96"/>
      <c r="AV72" s="96"/>
      <c r="AW72" s="96"/>
      <c r="AX72" s="97"/>
      <c r="AY72" s="95"/>
      <c r="AZ72" s="96"/>
      <c r="BA72" s="98"/>
      <c r="BB72" s="262"/>
      <c r="BC72" s="263"/>
      <c r="BD72" s="264"/>
      <c r="BE72" s="265"/>
      <c r="BF72" s="266"/>
      <c r="BG72" s="267"/>
      <c r="BH72" s="267"/>
      <c r="BI72" s="267"/>
      <c r="BJ72" s="268"/>
    </row>
    <row r="73" spans="2:62" ht="20.25" customHeight="1" x14ac:dyDescent="0.4">
      <c r="B73" s="297"/>
      <c r="C73" s="298"/>
      <c r="D73" s="299"/>
      <c r="E73" s="197"/>
      <c r="F73" s="198">
        <f>C72</f>
        <v>0</v>
      </c>
      <c r="G73" s="197"/>
      <c r="H73" s="198">
        <f>I72</f>
        <v>0</v>
      </c>
      <c r="I73" s="300"/>
      <c r="J73" s="301"/>
      <c r="K73" s="302"/>
      <c r="L73" s="303"/>
      <c r="M73" s="303"/>
      <c r="N73" s="299"/>
      <c r="O73" s="256"/>
      <c r="P73" s="257"/>
      <c r="Q73" s="257"/>
      <c r="R73" s="257"/>
      <c r="S73" s="258"/>
      <c r="T73" s="186" t="s">
        <v>203</v>
      </c>
      <c r="U73" s="110"/>
      <c r="V73" s="187"/>
      <c r="W73" s="163" t="str">
        <f>IF(W72="","",VLOOKUP(W72,'様式３－２'!$C$7:$L$48,10,FALSE))</f>
        <v/>
      </c>
      <c r="X73" s="164" t="str">
        <f>IF(X72="","",VLOOKUP(X72,'様式３－２'!$C$7:$L$48,10,FALSE))</f>
        <v/>
      </c>
      <c r="Y73" s="164" t="str">
        <f>IF(Y72="","",VLOOKUP(Y72,'様式３－２'!$C$7:$L$48,10,FALSE))</f>
        <v/>
      </c>
      <c r="Z73" s="164" t="str">
        <f>IF(Z72="","",VLOOKUP(Z72,'様式３－２'!$C$7:$L$48,10,FALSE))</f>
        <v/>
      </c>
      <c r="AA73" s="164" t="str">
        <f>IF(AA72="","",VLOOKUP(AA72,'様式３－２'!$C$7:$L$48,10,FALSE))</f>
        <v/>
      </c>
      <c r="AB73" s="164" t="str">
        <f>IF(AB72="","",VLOOKUP(AB72,'様式３－２'!$C$7:$L$48,10,FALSE))</f>
        <v/>
      </c>
      <c r="AC73" s="165" t="str">
        <f>IF(AC72="","",VLOOKUP(AC72,'様式３－２'!$C$7:$L$48,10,FALSE))</f>
        <v/>
      </c>
      <c r="AD73" s="163" t="str">
        <f>IF(AD72="","",VLOOKUP(AD72,'様式３－２'!$C$7:$L$48,10,FALSE))</f>
        <v/>
      </c>
      <c r="AE73" s="164" t="str">
        <f>IF(AE72="","",VLOOKUP(AE72,'様式３－２'!$C$7:$L$48,10,FALSE))</f>
        <v/>
      </c>
      <c r="AF73" s="164" t="str">
        <f>IF(AF72="","",VLOOKUP(AF72,'様式３－２'!$C$7:$L$48,10,FALSE))</f>
        <v/>
      </c>
      <c r="AG73" s="164" t="str">
        <f>IF(AG72="","",VLOOKUP(AG72,'様式３－２'!$C$7:$L$48,10,FALSE))</f>
        <v/>
      </c>
      <c r="AH73" s="164" t="str">
        <f>IF(AH72="","",VLOOKUP(AH72,'様式３－２'!$C$7:$L$48,10,FALSE))</f>
        <v/>
      </c>
      <c r="AI73" s="164" t="str">
        <f>IF(AI72="","",VLOOKUP(AI72,'様式３－２'!$C$7:$L$48,10,FALSE))</f>
        <v/>
      </c>
      <c r="AJ73" s="165" t="str">
        <f>IF(AJ72="","",VLOOKUP(AJ72,'様式３－２'!$C$7:$L$48,10,FALSE))</f>
        <v/>
      </c>
      <c r="AK73" s="163" t="str">
        <f>IF(AK72="","",VLOOKUP(AK72,'様式３－２'!$C$7:$L$48,10,FALSE))</f>
        <v/>
      </c>
      <c r="AL73" s="164" t="str">
        <f>IF(AL72="","",VLOOKUP(AL72,'様式３－２'!$C$7:$L$48,10,FALSE))</f>
        <v/>
      </c>
      <c r="AM73" s="164" t="str">
        <f>IF(AM72="","",VLOOKUP(AM72,'様式３－２'!$C$7:$L$48,10,FALSE))</f>
        <v/>
      </c>
      <c r="AN73" s="164" t="str">
        <f>IF(AN72="","",VLOOKUP(AN72,'様式３－２'!$C$7:$L$48,10,FALSE))</f>
        <v/>
      </c>
      <c r="AO73" s="164" t="str">
        <f>IF(AO72="","",VLOOKUP(AO72,'様式３－２'!$C$7:$L$48,10,FALSE))</f>
        <v/>
      </c>
      <c r="AP73" s="164" t="str">
        <f>IF(AP72="","",VLOOKUP(AP72,'様式３－２'!$C$7:$L$48,10,FALSE))</f>
        <v/>
      </c>
      <c r="AQ73" s="165" t="str">
        <f>IF(AQ72="","",VLOOKUP(AQ72,'様式３－２'!$C$7:$L$48,10,FALSE))</f>
        <v/>
      </c>
      <c r="AR73" s="163" t="str">
        <f>IF(AR72="","",VLOOKUP(AR72,'様式３－２'!$C$7:$L$48,10,FALSE))</f>
        <v/>
      </c>
      <c r="AS73" s="164" t="str">
        <f>IF(AS72="","",VLOOKUP(AS72,'様式３－２'!$C$7:$L$48,10,FALSE))</f>
        <v/>
      </c>
      <c r="AT73" s="164" t="str">
        <f>IF(AT72="","",VLOOKUP(AT72,'様式３－２'!$C$7:$L$48,10,FALSE))</f>
        <v/>
      </c>
      <c r="AU73" s="164" t="str">
        <f>IF(AU72="","",VLOOKUP(AU72,'様式３－２'!$C$7:$L$48,10,FALSE))</f>
        <v/>
      </c>
      <c r="AV73" s="164" t="str">
        <f>IF(AV72="","",VLOOKUP(AV72,'様式３－２'!$C$7:$L$48,10,FALSE))</f>
        <v/>
      </c>
      <c r="AW73" s="164" t="str">
        <f>IF(AW72="","",VLOOKUP(AW72,'様式３－２'!$C$7:$L$48,10,FALSE))</f>
        <v/>
      </c>
      <c r="AX73" s="165" t="str">
        <f>IF(AX72="","",VLOOKUP(AX72,'様式３－２'!$C$7:$L$48,10,FALSE))</f>
        <v/>
      </c>
      <c r="AY73" s="163" t="str">
        <f>IF(AY72="","",VLOOKUP(AY72,'様式３－２'!$C$7:$L$48,10,FALSE))</f>
        <v/>
      </c>
      <c r="AZ73" s="164" t="str">
        <f>IF(AZ72="","",VLOOKUP(AZ72,'様式３－２'!$C$7:$L$48,10,FALSE))</f>
        <v/>
      </c>
      <c r="BA73" s="164" t="str">
        <f>IF(BA72="","",VLOOKUP(BA72,'様式３－２'!$C$7:$L$48,10,FALSE))</f>
        <v/>
      </c>
      <c r="BB73" s="294">
        <f>IF($BE$4="４週",SUM(W73:AX73),IF($BE$4="暦月",SUM(W73:BA73),""))</f>
        <v>0</v>
      </c>
      <c r="BC73" s="295"/>
      <c r="BD73" s="296">
        <f>IF($BE$4="４週",BB73/4,IF($BE$4="暦月",(BB73/($BE$9/7)),""))</f>
        <v>0</v>
      </c>
      <c r="BE73" s="295"/>
      <c r="BF73" s="291"/>
      <c r="BG73" s="292"/>
      <c r="BH73" s="292"/>
      <c r="BI73" s="292"/>
      <c r="BJ73" s="293"/>
    </row>
    <row r="74" spans="2:62" ht="20.25" customHeight="1" x14ac:dyDescent="0.4">
      <c r="B74" s="314">
        <f>B72+1</f>
        <v>29</v>
      </c>
      <c r="C74" s="315"/>
      <c r="D74" s="316"/>
      <c r="E74" s="153"/>
      <c r="F74" s="154"/>
      <c r="G74" s="153"/>
      <c r="H74" s="154"/>
      <c r="I74" s="317"/>
      <c r="J74" s="318"/>
      <c r="K74" s="319"/>
      <c r="L74" s="320"/>
      <c r="M74" s="320"/>
      <c r="N74" s="316"/>
      <c r="O74" s="304"/>
      <c r="P74" s="305"/>
      <c r="Q74" s="305"/>
      <c r="R74" s="305"/>
      <c r="S74" s="306"/>
      <c r="T74" s="185" t="s">
        <v>18</v>
      </c>
      <c r="U74" s="108"/>
      <c r="V74" s="109"/>
      <c r="W74" s="226"/>
      <c r="X74" s="227"/>
      <c r="Y74" s="227"/>
      <c r="Z74" s="227"/>
      <c r="AA74" s="227"/>
      <c r="AB74" s="227"/>
      <c r="AC74" s="228"/>
      <c r="AD74" s="226"/>
      <c r="AE74" s="227"/>
      <c r="AF74" s="227"/>
      <c r="AG74" s="227"/>
      <c r="AH74" s="227"/>
      <c r="AI74" s="227"/>
      <c r="AJ74" s="228"/>
      <c r="AK74" s="226"/>
      <c r="AL74" s="227"/>
      <c r="AM74" s="227"/>
      <c r="AN74" s="227"/>
      <c r="AO74" s="227"/>
      <c r="AP74" s="227"/>
      <c r="AQ74" s="228"/>
      <c r="AR74" s="226"/>
      <c r="AS74" s="227"/>
      <c r="AT74" s="227"/>
      <c r="AU74" s="227"/>
      <c r="AV74" s="227"/>
      <c r="AW74" s="227"/>
      <c r="AX74" s="228"/>
      <c r="AY74" s="226"/>
      <c r="AZ74" s="227"/>
      <c r="BA74" s="229"/>
      <c r="BB74" s="307"/>
      <c r="BC74" s="308"/>
      <c r="BD74" s="309"/>
      <c r="BE74" s="310"/>
      <c r="BF74" s="311"/>
      <c r="BG74" s="312"/>
      <c r="BH74" s="312"/>
      <c r="BI74" s="312"/>
      <c r="BJ74" s="313"/>
    </row>
    <row r="75" spans="2:62" ht="20.25" customHeight="1" x14ac:dyDescent="0.4">
      <c r="B75" s="297"/>
      <c r="C75" s="298"/>
      <c r="D75" s="299"/>
      <c r="E75" s="197"/>
      <c r="F75" s="198">
        <f>C74</f>
        <v>0</v>
      </c>
      <c r="G75" s="197"/>
      <c r="H75" s="198">
        <f>I74</f>
        <v>0</v>
      </c>
      <c r="I75" s="300"/>
      <c r="J75" s="301"/>
      <c r="K75" s="302"/>
      <c r="L75" s="303"/>
      <c r="M75" s="303"/>
      <c r="N75" s="299"/>
      <c r="O75" s="256"/>
      <c r="P75" s="257"/>
      <c r="Q75" s="257"/>
      <c r="R75" s="257"/>
      <c r="S75" s="258"/>
      <c r="T75" s="186" t="s">
        <v>203</v>
      </c>
      <c r="U75" s="110"/>
      <c r="V75" s="187"/>
      <c r="W75" s="163" t="str">
        <f>IF(W74="","",VLOOKUP(W74,'様式３－２'!$C$7:$L$48,10,FALSE))</f>
        <v/>
      </c>
      <c r="X75" s="164" t="str">
        <f>IF(X74="","",VLOOKUP(X74,'様式３－２'!$C$7:$L$48,10,FALSE))</f>
        <v/>
      </c>
      <c r="Y75" s="164" t="str">
        <f>IF(Y74="","",VLOOKUP(Y74,'様式３－２'!$C$7:$L$48,10,FALSE))</f>
        <v/>
      </c>
      <c r="Z75" s="164" t="str">
        <f>IF(Z74="","",VLOOKUP(Z74,'様式３－２'!$C$7:$L$48,10,FALSE))</f>
        <v/>
      </c>
      <c r="AA75" s="164" t="str">
        <f>IF(AA74="","",VLOOKUP(AA74,'様式３－２'!$C$7:$L$48,10,FALSE))</f>
        <v/>
      </c>
      <c r="AB75" s="164" t="str">
        <f>IF(AB74="","",VLOOKUP(AB74,'様式３－２'!$C$7:$L$48,10,FALSE))</f>
        <v/>
      </c>
      <c r="AC75" s="165" t="str">
        <f>IF(AC74="","",VLOOKUP(AC74,'様式３－２'!$C$7:$L$48,10,FALSE))</f>
        <v/>
      </c>
      <c r="AD75" s="163" t="str">
        <f>IF(AD74="","",VLOOKUP(AD74,'様式３－２'!$C$7:$L$48,10,FALSE))</f>
        <v/>
      </c>
      <c r="AE75" s="164" t="str">
        <f>IF(AE74="","",VLOOKUP(AE74,'様式３－２'!$C$7:$L$48,10,FALSE))</f>
        <v/>
      </c>
      <c r="AF75" s="164" t="str">
        <f>IF(AF74="","",VLOOKUP(AF74,'様式３－２'!$C$7:$L$48,10,FALSE))</f>
        <v/>
      </c>
      <c r="AG75" s="164" t="str">
        <f>IF(AG74="","",VLOOKUP(AG74,'様式３－２'!$C$7:$L$48,10,FALSE))</f>
        <v/>
      </c>
      <c r="AH75" s="164" t="str">
        <f>IF(AH74="","",VLOOKUP(AH74,'様式３－２'!$C$7:$L$48,10,FALSE))</f>
        <v/>
      </c>
      <c r="AI75" s="164" t="str">
        <f>IF(AI74="","",VLOOKUP(AI74,'様式３－２'!$C$7:$L$48,10,FALSE))</f>
        <v/>
      </c>
      <c r="AJ75" s="165" t="str">
        <f>IF(AJ74="","",VLOOKUP(AJ74,'様式３－２'!$C$7:$L$48,10,FALSE))</f>
        <v/>
      </c>
      <c r="AK75" s="163" t="str">
        <f>IF(AK74="","",VLOOKUP(AK74,'様式３－２'!$C$7:$L$48,10,FALSE))</f>
        <v/>
      </c>
      <c r="AL75" s="164" t="str">
        <f>IF(AL74="","",VLOOKUP(AL74,'様式３－２'!$C$7:$L$48,10,FALSE))</f>
        <v/>
      </c>
      <c r="AM75" s="164" t="str">
        <f>IF(AM74="","",VLOOKUP(AM74,'様式３－２'!$C$7:$L$48,10,FALSE))</f>
        <v/>
      </c>
      <c r="AN75" s="164" t="str">
        <f>IF(AN74="","",VLOOKUP(AN74,'様式３－２'!$C$7:$L$48,10,FALSE))</f>
        <v/>
      </c>
      <c r="AO75" s="164" t="str">
        <f>IF(AO74="","",VLOOKUP(AO74,'様式３－２'!$C$7:$L$48,10,FALSE))</f>
        <v/>
      </c>
      <c r="AP75" s="164" t="str">
        <f>IF(AP74="","",VLOOKUP(AP74,'様式３－２'!$C$7:$L$48,10,FALSE))</f>
        <v/>
      </c>
      <c r="AQ75" s="165" t="str">
        <f>IF(AQ74="","",VLOOKUP(AQ74,'様式３－２'!$C$7:$L$48,10,FALSE))</f>
        <v/>
      </c>
      <c r="AR75" s="163" t="str">
        <f>IF(AR74="","",VLOOKUP(AR74,'様式３－２'!$C$7:$L$48,10,FALSE))</f>
        <v/>
      </c>
      <c r="AS75" s="164" t="str">
        <f>IF(AS74="","",VLOOKUP(AS74,'様式３－２'!$C$7:$L$48,10,FALSE))</f>
        <v/>
      </c>
      <c r="AT75" s="164" t="str">
        <f>IF(AT74="","",VLOOKUP(AT74,'様式３－２'!$C$7:$L$48,10,FALSE))</f>
        <v/>
      </c>
      <c r="AU75" s="164" t="str">
        <f>IF(AU74="","",VLOOKUP(AU74,'様式３－２'!$C$7:$L$48,10,FALSE))</f>
        <v/>
      </c>
      <c r="AV75" s="164" t="str">
        <f>IF(AV74="","",VLOOKUP(AV74,'様式３－２'!$C$7:$L$48,10,FALSE))</f>
        <v/>
      </c>
      <c r="AW75" s="164" t="str">
        <f>IF(AW74="","",VLOOKUP(AW74,'様式３－２'!$C$7:$L$48,10,FALSE))</f>
        <v/>
      </c>
      <c r="AX75" s="165" t="str">
        <f>IF(AX74="","",VLOOKUP(AX74,'様式３－２'!$C$7:$L$48,10,FALSE))</f>
        <v/>
      </c>
      <c r="AY75" s="163" t="str">
        <f>IF(AY74="","",VLOOKUP(AY74,'様式３－２'!$C$7:$L$48,10,FALSE))</f>
        <v/>
      </c>
      <c r="AZ75" s="164" t="str">
        <f>IF(AZ74="","",VLOOKUP(AZ74,'様式３－２'!$C$7:$L$48,10,FALSE))</f>
        <v/>
      </c>
      <c r="BA75" s="164" t="str">
        <f>IF(BA74="","",VLOOKUP(BA74,'様式３－２'!$C$7:$L$48,10,FALSE))</f>
        <v/>
      </c>
      <c r="BB75" s="294">
        <f>IF($BE$4="４週",SUM(W75:AX75),IF($BE$4="暦月",SUM(W75:BA75),""))</f>
        <v>0</v>
      </c>
      <c r="BC75" s="295"/>
      <c r="BD75" s="296">
        <f>IF($BE$4="４週",BB75/4,IF($BE$4="暦月",(BB75/($BE$9/7)),""))</f>
        <v>0</v>
      </c>
      <c r="BE75" s="295"/>
      <c r="BF75" s="291"/>
      <c r="BG75" s="292"/>
      <c r="BH75" s="292"/>
      <c r="BI75" s="292"/>
      <c r="BJ75" s="293"/>
    </row>
    <row r="76" spans="2:62" ht="20.25" customHeight="1" x14ac:dyDescent="0.4">
      <c r="B76" s="277">
        <f>B74+1</f>
        <v>30</v>
      </c>
      <c r="C76" s="279"/>
      <c r="D76" s="280"/>
      <c r="E76" s="153"/>
      <c r="F76" s="154"/>
      <c r="G76" s="153"/>
      <c r="H76" s="154"/>
      <c r="I76" s="283"/>
      <c r="J76" s="284"/>
      <c r="K76" s="287"/>
      <c r="L76" s="288"/>
      <c r="M76" s="288"/>
      <c r="N76" s="280"/>
      <c r="O76" s="256"/>
      <c r="P76" s="257"/>
      <c r="Q76" s="257"/>
      <c r="R76" s="257"/>
      <c r="S76" s="258"/>
      <c r="T76" s="185" t="s">
        <v>18</v>
      </c>
      <c r="U76" s="108"/>
      <c r="V76" s="109"/>
      <c r="W76" s="95"/>
      <c r="X76" s="96"/>
      <c r="Y76" s="96"/>
      <c r="Z76" s="96"/>
      <c r="AA76" s="96"/>
      <c r="AB76" s="96"/>
      <c r="AC76" s="97"/>
      <c r="AD76" s="95"/>
      <c r="AE76" s="96"/>
      <c r="AF76" s="96"/>
      <c r="AG76" s="96"/>
      <c r="AH76" s="96"/>
      <c r="AI76" s="96"/>
      <c r="AJ76" s="97"/>
      <c r="AK76" s="95"/>
      <c r="AL76" s="96"/>
      <c r="AM76" s="96"/>
      <c r="AN76" s="96"/>
      <c r="AO76" s="96"/>
      <c r="AP76" s="96"/>
      <c r="AQ76" s="97"/>
      <c r="AR76" s="95"/>
      <c r="AS76" s="96"/>
      <c r="AT76" s="96"/>
      <c r="AU76" s="96"/>
      <c r="AV76" s="96"/>
      <c r="AW76" s="96"/>
      <c r="AX76" s="97"/>
      <c r="AY76" s="95"/>
      <c r="AZ76" s="96"/>
      <c r="BA76" s="98"/>
      <c r="BB76" s="262"/>
      <c r="BC76" s="263"/>
      <c r="BD76" s="264"/>
      <c r="BE76" s="265"/>
      <c r="BF76" s="266"/>
      <c r="BG76" s="267"/>
      <c r="BH76" s="267"/>
      <c r="BI76" s="267"/>
      <c r="BJ76" s="268"/>
    </row>
    <row r="77" spans="2:62" ht="20.25" customHeight="1" x14ac:dyDescent="0.4">
      <c r="B77" s="297"/>
      <c r="C77" s="298"/>
      <c r="D77" s="299"/>
      <c r="E77" s="197"/>
      <c r="F77" s="198">
        <f>C76</f>
        <v>0</v>
      </c>
      <c r="G77" s="197"/>
      <c r="H77" s="198">
        <f>I76</f>
        <v>0</v>
      </c>
      <c r="I77" s="300"/>
      <c r="J77" s="301"/>
      <c r="K77" s="302"/>
      <c r="L77" s="303"/>
      <c r="M77" s="303"/>
      <c r="N77" s="299"/>
      <c r="O77" s="256"/>
      <c r="P77" s="257"/>
      <c r="Q77" s="257"/>
      <c r="R77" s="257"/>
      <c r="S77" s="258"/>
      <c r="T77" s="186" t="s">
        <v>203</v>
      </c>
      <c r="U77" s="110"/>
      <c r="V77" s="187"/>
      <c r="W77" s="163" t="str">
        <f>IF(W76="","",VLOOKUP(W76,'様式３－２'!$C$7:$L$48,10,FALSE))</f>
        <v/>
      </c>
      <c r="X77" s="164" t="str">
        <f>IF(X76="","",VLOOKUP(X76,'様式３－２'!$C$7:$L$48,10,FALSE))</f>
        <v/>
      </c>
      <c r="Y77" s="164" t="str">
        <f>IF(Y76="","",VLOOKUP(Y76,'様式３－２'!$C$7:$L$48,10,FALSE))</f>
        <v/>
      </c>
      <c r="Z77" s="164" t="str">
        <f>IF(Z76="","",VLOOKUP(Z76,'様式３－２'!$C$7:$L$48,10,FALSE))</f>
        <v/>
      </c>
      <c r="AA77" s="164" t="str">
        <f>IF(AA76="","",VLOOKUP(AA76,'様式３－２'!$C$7:$L$48,10,FALSE))</f>
        <v/>
      </c>
      <c r="AB77" s="164" t="str">
        <f>IF(AB76="","",VLOOKUP(AB76,'様式３－２'!$C$7:$L$48,10,FALSE))</f>
        <v/>
      </c>
      <c r="AC77" s="165" t="str">
        <f>IF(AC76="","",VLOOKUP(AC76,'様式３－２'!$C$7:$L$48,10,FALSE))</f>
        <v/>
      </c>
      <c r="AD77" s="163" t="str">
        <f>IF(AD76="","",VLOOKUP(AD76,'様式３－２'!$C$7:$L$48,10,FALSE))</f>
        <v/>
      </c>
      <c r="AE77" s="164" t="str">
        <f>IF(AE76="","",VLOOKUP(AE76,'様式３－２'!$C$7:$L$48,10,FALSE))</f>
        <v/>
      </c>
      <c r="AF77" s="164" t="str">
        <f>IF(AF76="","",VLOOKUP(AF76,'様式３－２'!$C$7:$L$48,10,FALSE))</f>
        <v/>
      </c>
      <c r="AG77" s="164" t="str">
        <f>IF(AG76="","",VLOOKUP(AG76,'様式３－２'!$C$7:$L$48,10,FALSE))</f>
        <v/>
      </c>
      <c r="AH77" s="164" t="str">
        <f>IF(AH76="","",VLOOKUP(AH76,'様式３－２'!$C$7:$L$48,10,FALSE))</f>
        <v/>
      </c>
      <c r="AI77" s="164" t="str">
        <f>IF(AI76="","",VLOOKUP(AI76,'様式３－２'!$C$7:$L$48,10,FALSE))</f>
        <v/>
      </c>
      <c r="AJ77" s="165" t="str">
        <f>IF(AJ76="","",VLOOKUP(AJ76,'様式３－２'!$C$7:$L$48,10,FALSE))</f>
        <v/>
      </c>
      <c r="AK77" s="163" t="str">
        <f>IF(AK76="","",VLOOKUP(AK76,'様式３－２'!$C$7:$L$48,10,FALSE))</f>
        <v/>
      </c>
      <c r="AL77" s="164" t="str">
        <f>IF(AL76="","",VLOOKUP(AL76,'様式３－２'!$C$7:$L$48,10,FALSE))</f>
        <v/>
      </c>
      <c r="AM77" s="164" t="str">
        <f>IF(AM76="","",VLOOKUP(AM76,'様式３－２'!$C$7:$L$48,10,FALSE))</f>
        <v/>
      </c>
      <c r="AN77" s="164" t="str">
        <f>IF(AN76="","",VLOOKUP(AN76,'様式３－２'!$C$7:$L$48,10,FALSE))</f>
        <v/>
      </c>
      <c r="AO77" s="164" t="str">
        <f>IF(AO76="","",VLOOKUP(AO76,'様式３－２'!$C$7:$L$48,10,FALSE))</f>
        <v/>
      </c>
      <c r="AP77" s="164" t="str">
        <f>IF(AP76="","",VLOOKUP(AP76,'様式３－２'!$C$7:$L$48,10,FALSE))</f>
        <v/>
      </c>
      <c r="AQ77" s="165" t="str">
        <f>IF(AQ76="","",VLOOKUP(AQ76,'様式３－２'!$C$7:$L$48,10,FALSE))</f>
        <v/>
      </c>
      <c r="AR77" s="163" t="str">
        <f>IF(AR76="","",VLOOKUP(AR76,'様式３－２'!$C$7:$L$48,10,FALSE))</f>
        <v/>
      </c>
      <c r="AS77" s="164" t="str">
        <f>IF(AS76="","",VLOOKUP(AS76,'様式３－２'!$C$7:$L$48,10,FALSE))</f>
        <v/>
      </c>
      <c r="AT77" s="164" t="str">
        <f>IF(AT76="","",VLOOKUP(AT76,'様式３－２'!$C$7:$L$48,10,FALSE))</f>
        <v/>
      </c>
      <c r="AU77" s="164" t="str">
        <f>IF(AU76="","",VLOOKUP(AU76,'様式３－２'!$C$7:$L$48,10,FALSE))</f>
        <v/>
      </c>
      <c r="AV77" s="164" t="str">
        <f>IF(AV76="","",VLOOKUP(AV76,'様式３－２'!$C$7:$L$48,10,FALSE))</f>
        <v/>
      </c>
      <c r="AW77" s="164" t="str">
        <f>IF(AW76="","",VLOOKUP(AW76,'様式３－２'!$C$7:$L$48,10,FALSE))</f>
        <v/>
      </c>
      <c r="AX77" s="165" t="str">
        <f>IF(AX76="","",VLOOKUP(AX76,'様式３－２'!$C$7:$L$48,10,FALSE))</f>
        <v/>
      </c>
      <c r="AY77" s="163" t="str">
        <f>IF(AY76="","",VLOOKUP(AY76,'様式３－２'!$C$7:$L$48,10,FALSE))</f>
        <v/>
      </c>
      <c r="AZ77" s="164" t="str">
        <f>IF(AZ76="","",VLOOKUP(AZ76,'様式３－２'!$C$7:$L$48,10,FALSE))</f>
        <v/>
      </c>
      <c r="BA77" s="164" t="str">
        <f>IF(BA76="","",VLOOKUP(BA76,'様式３－２'!$C$7:$L$48,10,FALSE))</f>
        <v/>
      </c>
      <c r="BB77" s="294">
        <f>IF($BE$4="４週",SUM(W77:AX77),IF($BE$4="暦月",SUM(W77:BA77),""))</f>
        <v>0</v>
      </c>
      <c r="BC77" s="295"/>
      <c r="BD77" s="296">
        <f>IF($BE$4="４週",BB77/4,IF($BE$4="暦月",(BB77/($BE$9/7)),""))</f>
        <v>0</v>
      </c>
      <c r="BE77" s="295"/>
      <c r="BF77" s="291"/>
      <c r="BG77" s="292"/>
      <c r="BH77" s="292"/>
      <c r="BI77" s="292"/>
      <c r="BJ77" s="293"/>
    </row>
    <row r="78" spans="2:62" ht="20.25" customHeight="1" x14ac:dyDescent="0.4">
      <c r="B78" s="277">
        <f>B76+1</f>
        <v>31</v>
      </c>
      <c r="C78" s="279"/>
      <c r="D78" s="280"/>
      <c r="E78" s="153"/>
      <c r="F78" s="154"/>
      <c r="G78" s="153"/>
      <c r="H78" s="154"/>
      <c r="I78" s="283"/>
      <c r="J78" s="284"/>
      <c r="K78" s="287"/>
      <c r="L78" s="288"/>
      <c r="M78" s="288"/>
      <c r="N78" s="280"/>
      <c r="O78" s="256"/>
      <c r="P78" s="257"/>
      <c r="Q78" s="257"/>
      <c r="R78" s="257"/>
      <c r="S78" s="258"/>
      <c r="T78" s="185" t="s">
        <v>18</v>
      </c>
      <c r="U78" s="108"/>
      <c r="V78" s="109"/>
      <c r="W78" s="95"/>
      <c r="X78" s="96"/>
      <c r="Y78" s="96"/>
      <c r="Z78" s="96"/>
      <c r="AA78" s="96"/>
      <c r="AB78" s="96"/>
      <c r="AC78" s="97"/>
      <c r="AD78" s="95"/>
      <c r="AE78" s="96"/>
      <c r="AF78" s="96"/>
      <c r="AG78" s="96"/>
      <c r="AH78" s="96"/>
      <c r="AI78" s="96"/>
      <c r="AJ78" s="97"/>
      <c r="AK78" s="95"/>
      <c r="AL78" s="96"/>
      <c r="AM78" s="96"/>
      <c r="AN78" s="96"/>
      <c r="AO78" s="96"/>
      <c r="AP78" s="96"/>
      <c r="AQ78" s="97"/>
      <c r="AR78" s="95"/>
      <c r="AS78" s="96"/>
      <c r="AT78" s="96"/>
      <c r="AU78" s="96"/>
      <c r="AV78" s="96"/>
      <c r="AW78" s="96"/>
      <c r="AX78" s="97"/>
      <c r="AY78" s="95"/>
      <c r="AZ78" s="96"/>
      <c r="BA78" s="98"/>
      <c r="BB78" s="262"/>
      <c r="BC78" s="263"/>
      <c r="BD78" s="264"/>
      <c r="BE78" s="265"/>
      <c r="BF78" s="266"/>
      <c r="BG78" s="267"/>
      <c r="BH78" s="267"/>
      <c r="BI78" s="267"/>
      <c r="BJ78" s="268"/>
    </row>
    <row r="79" spans="2:62" ht="20.25" customHeight="1" x14ac:dyDescent="0.4">
      <c r="B79" s="297"/>
      <c r="C79" s="298"/>
      <c r="D79" s="299"/>
      <c r="E79" s="197"/>
      <c r="F79" s="198">
        <f>C78</f>
        <v>0</v>
      </c>
      <c r="G79" s="197"/>
      <c r="H79" s="198">
        <f>I78</f>
        <v>0</v>
      </c>
      <c r="I79" s="300"/>
      <c r="J79" s="301"/>
      <c r="K79" s="302"/>
      <c r="L79" s="303"/>
      <c r="M79" s="303"/>
      <c r="N79" s="299"/>
      <c r="O79" s="256"/>
      <c r="P79" s="257"/>
      <c r="Q79" s="257"/>
      <c r="R79" s="257"/>
      <c r="S79" s="258"/>
      <c r="T79" s="186" t="s">
        <v>203</v>
      </c>
      <c r="U79" s="110"/>
      <c r="V79" s="187"/>
      <c r="W79" s="163" t="str">
        <f>IF(W78="","",VLOOKUP(W78,'様式３－２'!$C$7:$L$48,10,FALSE))</f>
        <v/>
      </c>
      <c r="X79" s="164" t="str">
        <f>IF(X78="","",VLOOKUP(X78,'様式３－２'!$C$7:$L$48,10,FALSE))</f>
        <v/>
      </c>
      <c r="Y79" s="164" t="str">
        <f>IF(Y78="","",VLOOKUP(Y78,'様式３－２'!$C$7:$L$48,10,FALSE))</f>
        <v/>
      </c>
      <c r="Z79" s="164" t="str">
        <f>IF(Z78="","",VLOOKUP(Z78,'様式３－２'!$C$7:$L$48,10,FALSE))</f>
        <v/>
      </c>
      <c r="AA79" s="164" t="str">
        <f>IF(AA78="","",VLOOKUP(AA78,'様式３－２'!$C$7:$L$48,10,FALSE))</f>
        <v/>
      </c>
      <c r="AB79" s="164" t="str">
        <f>IF(AB78="","",VLOOKUP(AB78,'様式３－２'!$C$7:$L$48,10,FALSE))</f>
        <v/>
      </c>
      <c r="AC79" s="165" t="str">
        <f>IF(AC78="","",VLOOKUP(AC78,'様式３－２'!$C$7:$L$48,10,FALSE))</f>
        <v/>
      </c>
      <c r="AD79" s="163" t="str">
        <f>IF(AD78="","",VLOOKUP(AD78,'様式３－２'!$C$7:$L$48,10,FALSE))</f>
        <v/>
      </c>
      <c r="AE79" s="164" t="str">
        <f>IF(AE78="","",VLOOKUP(AE78,'様式３－２'!$C$7:$L$48,10,FALSE))</f>
        <v/>
      </c>
      <c r="AF79" s="164" t="str">
        <f>IF(AF78="","",VLOOKUP(AF78,'様式３－２'!$C$7:$L$48,10,FALSE))</f>
        <v/>
      </c>
      <c r="AG79" s="164" t="str">
        <f>IF(AG78="","",VLOOKUP(AG78,'様式３－２'!$C$7:$L$48,10,FALSE))</f>
        <v/>
      </c>
      <c r="AH79" s="164" t="str">
        <f>IF(AH78="","",VLOOKUP(AH78,'様式３－２'!$C$7:$L$48,10,FALSE))</f>
        <v/>
      </c>
      <c r="AI79" s="164" t="str">
        <f>IF(AI78="","",VLOOKUP(AI78,'様式３－２'!$C$7:$L$48,10,FALSE))</f>
        <v/>
      </c>
      <c r="AJ79" s="165" t="str">
        <f>IF(AJ78="","",VLOOKUP(AJ78,'様式３－２'!$C$7:$L$48,10,FALSE))</f>
        <v/>
      </c>
      <c r="AK79" s="163" t="str">
        <f>IF(AK78="","",VLOOKUP(AK78,'様式３－２'!$C$7:$L$48,10,FALSE))</f>
        <v/>
      </c>
      <c r="AL79" s="164" t="str">
        <f>IF(AL78="","",VLOOKUP(AL78,'様式３－２'!$C$7:$L$48,10,FALSE))</f>
        <v/>
      </c>
      <c r="AM79" s="164" t="str">
        <f>IF(AM78="","",VLOOKUP(AM78,'様式３－２'!$C$7:$L$48,10,FALSE))</f>
        <v/>
      </c>
      <c r="AN79" s="164" t="str">
        <f>IF(AN78="","",VLOOKUP(AN78,'様式３－２'!$C$7:$L$48,10,FALSE))</f>
        <v/>
      </c>
      <c r="AO79" s="164" t="str">
        <f>IF(AO78="","",VLOOKUP(AO78,'様式３－２'!$C$7:$L$48,10,FALSE))</f>
        <v/>
      </c>
      <c r="AP79" s="164" t="str">
        <f>IF(AP78="","",VLOOKUP(AP78,'様式３－２'!$C$7:$L$48,10,FALSE))</f>
        <v/>
      </c>
      <c r="AQ79" s="165" t="str">
        <f>IF(AQ78="","",VLOOKUP(AQ78,'様式３－２'!$C$7:$L$48,10,FALSE))</f>
        <v/>
      </c>
      <c r="AR79" s="163" t="str">
        <f>IF(AR78="","",VLOOKUP(AR78,'様式３－２'!$C$7:$L$48,10,FALSE))</f>
        <v/>
      </c>
      <c r="AS79" s="164" t="str">
        <f>IF(AS78="","",VLOOKUP(AS78,'様式３－２'!$C$7:$L$48,10,FALSE))</f>
        <v/>
      </c>
      <c r="AT79" s="164" t="str">
        <f>IF(AT78="","",VLOOKUP(AT78,'様式３－２'!$C$7:$L$48,10,FALSE))</f>
        <v/>
      </c>
      <c r="AU79" s="164" t="str">
        <f>IF(AU78="","",VLOOKUP(AU78,'様式３－２'!$C$7:$L$48,10,FALSE))</f>
        <v/>
      </c>
      <c r="AV79" s="164" t="str">
        <f>IF(AV78="","",VLOOKUP(AV78,'様式３－２'!$C$7:$L$48,10,FALSE))</f>
        <v/>
      </c>
      <c r="AW79" s="164" t="str">
        <f>IF(AW78="","",VLOOKUP(AW78,'様式３－２'!$C$7:$L$48,10,FALSE))</f>
        <v/>
      </c>
      <c r="AX79" s="165" t="str">
        <f>IF(AX78="","",VLOOKUP(AX78,'様式３－２'!$C$7:$L$48,10,FALSE))</f>
        <v/>
      </c>
      <c r="AY79" s="163" t="str">
        <f>IF(AY78="","",VLOOKUP(AY78,'様式３－２'!$C$7:$L$48,10,FALSE))</f>
        <v/>
      </c>
      <c r="AZ79" s="164" t="str">
        <f>IF(AZ78="","",VLOOKUP(AZ78,'様式３－２'!$C$7:$L$48,10,FALSE))</f>
        <v/>
      </c>
      <c r="BA79" s="164" t="str">
        <f>IF(BA78="","",VLOOKUP(BA78,'様式３－２'!$C$7:$L$48,10,FALSE))</f>
        <v/>
      </c>
      <c r="BB79" s="294">
        <f>IF($BE$4="４週",SUM(W79:AX79),IF($BE$4="暦月",SUM(W79:BA79),""))</f>
        <v>0</v>
      </c>
      <c r="BC79" s="295"/>
      <c r="BD79" s="296">
        <f>IF($BE$4="４週",BB79/4,IF($BE$4="暦月",(BB79/($BE$9/7)),""))</f>
        <v>0</v>
      </c>
      <c r="BE79" s="295"/>
      <c r="BF79" s="291"/>
      <c r="BG79" s="292"/>
      <c r="BH79" s="292"/>
      <c r="BI79" s="292"/>
      <c r="BJ79" s="293"/>
    </row>
    <row r="80" spans="2:62" ht="20.25" customHeight="1" x14ac:dyDescent="0.4">
      <c r="B80" s="277">
        <f>B78+1</f>
        <v>32</v>
      </c>
      <c r="C80" s="279"/>
      <c r="D80" s="280"/>
      <c r="E80" s="153"/>
      <c r="F80" s="154"/>
      <c r="G80" s="153"/>
      <c r="H80" s="154"/>
      <c r="I80" s="283"/>
      <c r="J80" s="284"/>
      <c r="K80" s="287"/>
      <c r="L80" s="288"/>
      <c r="M80" s="288"/>
      <c r="N80" s="280"/>
      <c r="O80" s="256"/>
      <c r="P80" s="257"/>
      <c r="Q80" s="257"/>
      <c r="R80" s="257"/>
      <c r="S80" s="258"/>
      <c r="T80" s="185" t="s">
        <v>18</v>
      </c>
      <c r="U80" s="108"/>
      <c r="V80" s="109"/>
      <c r="W80" s="95"/>
      <c r="X80" s="96"/>
      <c r="Y80" s="96"/>
      <c r="Z80" s="96"/>
      <c r="AA80" s="96"/>
      <c r="AB80" s="96"/>
      <c r="AC80" s="97"/>
      <c r="AD80" s="95"/>
      <c r="AE80" s="96"/>
      <c r="AF80" s="96"/>
      <c r="AG80" s="96"/>
      <c r="AH80" s="96"/>
      <c r="AI80" s="96"/>
      <c r="AJ80" s="97"/>
      <c r="AK80" s="95"/>
      <c r="AL80" s="96"/>
      <c r="AM80" s="96"/>
      <c r="AN80" s="96"/>
      <c r="AO80" s="96"/>
      <c r="AP80" s="96"/>
      <c r="AQ80" s="97"/>
      <c r="AR80" s="95"/>
      <c r="AS80" s="96"/>
      <c r="AT80" s="96"/>
      <c r="AU80" s="96"/>
      <c r="AV80" s="96"/>
      <c r="AW80" s="96"/>
      <c r="AX80" s="97"/>
      <c r="AY80" s="95"/>
      <c r="AZ80" s="96"/>
      <c r="BA80" s="98"/>
      <c r="BB80" s="262"/>
      <c r="BC80" s="263"/>
      <c r="BD80" s="264"/>
      <c r="BE80" s="265"/>
      <c r="BF80" s="266"/>
      <c r="BG80" s="267"/>
      <c r="BH80" s="267"/>
      <c r="BI80" s="267"/>
      <c r="BJ80" s="268"/>
    </row>
    <row r="81" spans="2:62" ht="20.25" customHeight="1" x14ac:dyDescent="0.4">
      <c r="B81" s="297"/>
      <c r="C81" s="298"/>
      <c r="D81" s="299"/>
      <c r="E81" s="197"/>
      <c r="F81" s="198">
        <f>C80</f>
        <v>0</v>
      </c>
      <c r="G81" s="197"/>
      <c r="H81" s="198">
        <f>I80</f>
        <v>0</v>
      </c>
      <c r="I81" s="300"/>
      <c r="J81" s="301"/>
      <c r="K81" s="302"/>
      <c r="L81" s="303"/>
      <c r="M81" s="303"/>
      <c r="N81" s="299"/>
      <c r="O81" s="256"/>
      <c r="P81" s="257"/>
      <c r="Q81" s="257"/>
      <c r="R81" s="257"/>
      <c r="S81" s="258"/>
      <c r="T81" s="186" t="s">
        <v>203</v>
      </c>
      <c r="U81" s="110"/>
      <c r="V81" s="187"/>
      <c r="W81" s="163" t="str">
        <f>IF(W80="","",VLOOKUP(W80,'様式３－２'!$C$7:$L$48,10,FALSE))</f>
        <v/>
      </c>
      <c r="X81" s="164" t="str">
        <f>IF(X80="","",VLOOKUP(X80,'様式３－２'!$C$7:$L$48,10,FALSE))</f>
        <v/>
      </c>
      <c r="Y81" s="164" t="str">
        <f>IF(Y80="","",VLOOKUP(Y80,'様式３－２'!$C$7:$L$48,10,FALSE))</f>
        <v/>
      </c>
      <c r="Z81" s="164" t="str">
        <f>IF(Z80="","",VLOOKUP(Z80,'様式３－２'!$C$7:$L$48,10,FALSE))</f>
        <v/>
      </c>
      <c r="AA81" s="164" t="str">
        <f>IF(AA80="","",VLOOKUP(AA80,'様式３－２'!$C$7:$L$48,10,FALSE))</f>
        <v/>
      </c>
      <c r="AB81" s="164" t="str">
        <f>IF(AB80="","",VLOOKUP(AB80,'様式３－２'!$C$7:$L$48,10,FALSE))</f>
        <v/>
      </c>
      <c r="AC81" s="165" t="str">
        <f>IF(AC80="","",VLOOKUP(AC80,'様式３－２'!$C$7:$L$48,10,FALSE))</f>
        <v/>
      </c>
      <c r="AD81" s="163" t="str">
        <f>IF(AD80="","",VLOOKUP(AD80,'様式３－２'!$C$7:$L$48,10,FALSE))</f>
        <v/>
      </c>
      <c r="AE81" s="164" t="str">
        <f>IF(AE80="","",VLOOKUP(AE80,'様式３－２'!$C$7:$L$48,10,FALSE))</f>
        <v/>
      </c>
      <c r="AF81" s="164" t="str">
        <f>IF(AF80="","",VLOOKUP(AF80,'様式３－２'!$C$7:$L$48,10,FALSE))</f>
        <v/>
      </c>
      <c r="AG81" s="164" t="str">
        <f>IF(AG80="","",VLOOKUP(AG80,'様式３－２'!$C$7:$L$48,10,FALSE))</f>
        <v/>
      </c>
      <c r="AH81" s="164" t="str">
        <f>IF(AH80="","",VLOOKUP(AH80,'様式３－２'!$C$7:$L$48,10,FALSE))</f>
        <v/>
      </c>
      <c r="AI81" s="164" t="str">
        <f>IF(AI80="","",VLOOKUP(AI80,'様式３－２'!$C$7:$L$48,10,FALSE))</f>
        <v/>
      </c>
      <c r="AJ81" s="165" t="str">
        <f>IF(AJ80="","",VLOOKUP(AJ80,'様式３－２'!$C$7:$L$48,10,FALSE))</f>
        <v/>
      </c>
      <c r="AK81" s="163" t="str">
        <f>IF(AK80="","",VLOOKUP(AK80,'様式３－２'!$C$7:$L$48,10,FALSE))</f>
        <v/>
      </c>
      <c r="AL81" s="164" t="str">
        <f>IF(AL80="","",VLOOKUP(AL80,'様式３－２'!$C$7:$L$48,10,FALSE))</f>
        <v/>
      </c>
      <c r="AM81" s="164" t="str">
        <f>IF(AM80="","",VLOOKUP(AM80,'様式３－２'!$C$7:$L$48,10,FALSE))</f>
        <v/>
      </c>
      <c r="AN81" s="164" t="str">
        <f>IF(AN80="","",VLOOKUP(AN80,'様式３－２'!$C$7:$L$48,10,FALSE))</f>
        <v/>
      </c>
      <c r="AO81" s="164" t="str">
        <f>IF(AO80="","",VLOOKUP(AO80,'様式３－２'!$C$7:$L$48,10,FALSE))</f>
        <v/>
      </c>
      <c r="AP81" s="164" t="str">
        <f>IF(AP80="","",VLOOKUP(AP80,'様式３－２'!$C$7:$L$48,10,FALSE))</f>
        <v/>
      </c>
      <c r="AQ81" s="165" t="str">
        <f>IF(AQ80="","",VLOOKUP(AQ80,'様式３－２'!$C$7:$L$48,10,FALSE))</f>
        <v/>
      </c>
      <c r="AR81" s="163" t="str">
        <f>IF(AR80="","",VLOOKUP(AR80,'様式３－２'!$C$7:$L$48,10,FALSE))</f>
        <v/>
      </c>
      <c r="AS81" s="164" t="str">
        <f>IF(AS80="","",VLOOKUP(AS80,'様式３－２'!$C$7:$L$48,10,FALSE))</f>
        <v/>
      </c>
      <c r="AT81" s="164" t="str">
        <f>IF(AT80="","",VLOOKUP(AT80,'様式３－２'!$C$7:$L$48,10,FALSE))</f>
        <v/>
      </c>
      <c r="AU81" s="164" t="str">
        <f>IF(AU80="","",VLOOKUP(AU80,'様式３－２'!$C$7:$L$48,10,FALSE))</f>
        <v/>
      </c>
      <c r="AV81" s="164" t="str">
        <f>IF(AV80="","",VLOOKUP(AV80,'様式３－２'!$C$7:$L$48,10,FALSE))</f>
        <v/>
      </c>
      <c r="AW81" s="164" t="str">
        <f>IF(AW80="","",VLOOKUP(AW80,'様式３－２'!$C$7:$L$48,10,FALSE))</f>
        <v/>
      </c>
      <c r="AX81" s="165" t="str">
        <f>IF(AX80="","",VLOOKUP(AX80,'様式３－２'!$C$7:$L$48,10,FALSE))</f>
        <v/>
      </c>
      <c r="AY81" s="163" t="str">
        <f>IF(AY80="","",VLOOKUP(AY80,'様式３－２'!$C$7:$L$48,10,FALSE))</f>
        <v/>
      </c>
      <c r="AZ81" s="164" t="str">
        <f>IF(AZ80="","",VLOOKUP(AZ80,'様式３－２'!$C$7:$L$48,10,FALSE))</f>
        <v/>
      </c>
      <c r="BA81" s="164" t="str">
        <f>IF(BA80="","",VLOOKUP(BA80,'様式３－２'!$C$7:$L$48,10,FALSE))</f>
        <v/>
      </c>
      <c r="BB81" s="294">
        <f>IF($BE$4="４週",SUM(W81:AX81),IF($BE$4="暦月",SUM(W81:BA81),""))</f>
        <v>0</v>
      </c>
      <c r="BC81" s="295"/>
      <c r="BD81" s="296">
        <f>IF($BE$4="４週",BB81/4,IF($BE$4="暦月",(BB81/($BE$9/7)),""))</f>
        <v>0</v>
      </c>
      <c r="BE81" s="295"/>
      <c r="BF81" s="291"/>
      <c r="BG81" s="292"/>
      <c r="BH81" s="292"/>
      <c r="BI81" s="292"/>
      <c r="BJ81" s="293"/>
    </row>
    <row r="82" spans="2:62" ht="20.25" customHeight="1" x14ac:dyDescent="0.4">
      <c r="B82" s="277">
        <f>B80+1</f>
        <v>33</v>
      </c>
      <c r="C82" s="279"/>
      <c r="D82" s="280"/>
      <c r="E82" s="153"/>
      <c r="F82" s="154"/>
      <c r="G82" s="153"/>
      <c r="H82" s="154"/>
      <c r="I82" s="283"/>
      <c r="J82" s="284"/>
      <c r="K82" s="287"/>
      <c r="L82" s="288"/>
      <c r="M82" s="288"/>
      <c r="N82" s="280"/>
      <c r="O82" s="256"/>
      <c r="P82" s="257"/>
      <c r="Q82" s="257"/>
      <c r="R82" s="257"/>
      <c r="S82" s="258"/>
      <c r="T82" s="185" t="s">
        <v>18</v>
      </c>
      <c r="U82" s="108"/>
      <c r="V82" s="109"/>
      <c r="W82" s="95"/>
      <c r="X82" s="96"/>
      <c r="Y82" s="96"/>
      <c r="Z82" s="96"/>
      <c r="AA82" s="96"/>
      <c r="AB82" s="96"/>
      <c r="AC82" s="97"/>
      <c r="AD82" s="95"/>
      <c r="AE82" s="96"/>
      <c r="AF82" s="96"/>
      <c r="AG82" s="96"/>
      <c r="AH82" s="96"/>
      <c r="AI82" s="96"/>
      <c r="AJ82" s="97"/>
      <c r="AK82" s="95"/>
      <c r="AL82" s="96"/>
      <c r="AM82" s="96"/>
      <c r="AN82" s="96"/>
      <c r="AO82" s="96"/>
      <c r="AP82" s="96"/>
      <c r="AQ82" s="97"/>
      <c r="AR82" s="95"/>
      <c r="AS82" s="96"/>
      <c r="AT82" s="96"/>
      <c r="AU82" s="96"/>
      <c r="AV82" s="96"/>
      <c r="AW82" s="96"/>
      <c r="AX82" s="97"/>
      <c r="AY82" s="95"/>
      <c r="AZ82" s="96"/>
      <c r="BA82" s="98"/>
      <c r="BB82" s="262"/>
      <c r="BC82" s="263"/>
      <c r="BD82" s="264"/>
      <c r="BE82" s="265"/>
      <c r="BF82" s="266"/>
      <c r="BG82" s="267"/>
      <c r="BH82" s="267"/>
      <c r="BI82" s="267"/>
      <c r="BJ82" s="268"/>
    </row>
    <row r="83" spans="2:62" ht="20.25" customHeight="1" x14ac:dyDescent="0.4">
      <c r="B83" s="297"/>
      <c r="C83" s="298"/>
      <c r="D83" s="299"/>
      <c r="E83" s="197"/>
      <c r="F83" s="198">
        <f>C82</f>
        <v>0</v>
      </c>
      <c r="G83" s="197"/>
      <c r="H83" s="198">
        <f>I82</f>
        <v>0</v>
      </c>
      <c r="I83" s="300"/>
      <c r="J83" s="301"/>
      <c r="K83" s="302"/>
      <c r="L83" s="303"/>
      <c r="M83" s="303"/>
      <c r="N83" s="299"/>
      <c r="O83" s="256"/>
      <c r="P83" s="257"/>
      <c r="Q83" s="257"/>
      <c r="R83" s="257"/>
      <c r="S83" s="258"/>
      <c r="T83" s="186" t="s">
        <v>203</v>
      </c>
      <c r="U83" s="110"/>
      <c r="V83" s="187"/>
      <c r="W83" s="163" t="str">
        <f>IF(W82="","",VLOOKUP(W82,'様式３－２'!$C$7:$L$48,10,FALSE))</f>
        <v/>
      </c>
      <c r="X83" s="164" t="str">
        <f>IF(X82="","",VLOOKUP(X82,'様式３－２'!$C$7:$L$48,10,FALSE))</f>
        <v/>
      </c>
      <c r="Y83" s="164" t="str">
        <f>IF(Y82="","",VLOOKUP(Y82,'様式３－２'!$C$7:$L$48,10,FALSE))</f>
        <v/>
      </c>
      <c r="Z83" s="164" t="str">
        <f>IF(Z82="","",VLOOKUP(Z82,'様式３－２'!$C$7:$L$48,10,FALSE))</f>
        <v/>
      </c>
      <c r="AA83" s="164" t="str">
        <f>IF(AA82="","",VLOOKUP(AA82,'様式３－２'!$C$7:$L$48,10,FALSE))</f>
        <v/>
      </c>
      <c r="AB83" s="164" t="str">
        <f>IF(AB82="","",VLOOKUP(AB82,'様式３－２'!$C$7:$L$48,10,FALSE))</f>
        <v/>
      </c>
      <c r="AC83" s="165" t="str">
        <f>IF(AC82="","",VLOOKUP(AC82,'様式３－２'!$C$7:$L$48,10,FALSE))</f>
        <v/>
      </c>
      <c r="AD83" s="163" t="str">
        <f>IF(AD82="","",VLOOKUP(AD82,'様式３－２'!$C$7:$L$48,10,FALSE))</f>
        <v/>
      </c>
      <c r="AE83" s="164" t="str">
        <f>IF(AE82="","",VLOOKUP(AE82,'様式３－２'!$C$7:$L$48,10,FALSE))</f>
        <v/>
      </c>
      <c r="AF83" s="164" t="str">
        <f>IF(AF82="","",VLOOKUP(AF82,'様式３－２'!$C$7:$L$48,10,FALSE))</f>
        <v/>
      </c>
      <c r="AG83" s="164" t="str">
        <f>IF(AG82="","",VLOOKUP(AG82,'様式３－２'!$C$7:$L$48,10,FALSE))</f>
        <v/>
      </c>
      <c r="AH83" s="164" t="str">
        <f>IF(AH82="","",VLOOKUP(AH82,'様式３－２'!$C$7:$L$48,10,FALSE))</f>
        <v/>
      </c>
      <c r="AI83" s="164" t="str">
        <f>IF(AI82="","",VLOOKUP(AI82,'様式３－２'!$C$7:$L$48,10,FALSE))</f>
        <v/>
      </c>
      <c r="AJ83" s="165" t="str">
        <f>IF(AJ82="","",VLOOKUP(AJ82,'様式３－２'!$C$7:$L$48,10,FALSE))</f>
        <v/>
      </c>
      <c r="AK83" s="163" t="str">
        <f>IF(AK82="","",VLOOKUP(AK82,'様式３－２'!$C$7:$L$48,10,FALSE))</f>
        <v/>
      </c>
      <c r="AL83" s="164" t="str">
        <f>IF(AL82="","",VLOOKUP(AL82,'様式３－２'!$C$7:$L$48,10,FALSE))</f>
        <v/>
      </c>
      <c r="AM83" s="164" t="str">
        <f>IF(AM82="","",VLOOKUP(AM82,'様式３－２'!$C$7:$L$48,10,FALSE))</f>
        <v/>
      </c>
      <c r="AN83" s="164" t="str">
        <f>IF(AN82="","",VLOOKUP(AN82,'様式３－２'!$C$7:$L$48,10,FALSE))</f>
        <v/>
      </c>
      <c r="AO83" s="164" t="str">
        <f>IF(AO82="","",VLOOKUP(AO82,'様式３－２'!$C$7:$L$48,10,FALSE))</f>
        <v/>
      </c>
      <c r="AP83" s="164" t="str">
        <f>IF(AP82="","",VLOOKUP(AP82,'様式３－２'!$C$7:$L$48,10,FALSE))</f>
        <v/>
      </c>
      <c r="AQ83" s="165" t="str">
        <f>IF(AQ82="","",VLOOKUP(AQ82,'様式３－２'!$C$7:$L$48,10,FALSE))</f>
        <v/>
      </c>
      <c r="AR83" s="163" t="str">
        <f>IF(AR82="","",VLOOKUP(AR82,'様式３－２'!$C$7:$L$48,10,FALSE))</f>
        <v/>
      </c>
      <c r="AS83" s="164" t="str">
        <f>IF(AS82="","",VLOOKUP(AS82,'様式３－２'!$C$7:$L$48,10,FALSE))</f>
        <v/>
      </c>
      <c r="AT83" s="164" t="str">
        <f>IF(AT82="","",VLOOKUP(AT82,'様式３－２'!$C$7:$L$48,10,FALSE))</f>
        <v/>
      </c>
      <c r="AU83" s="164" t="str">
        <f>IF(AU82="","",VLOOKUP(AU82,'様式３－２'!$C$7:$L$48,10,FALSE))</f>
        <v/>
      </c>
      <c r="AV83" s="164" t="str">
        <f>IF(AV82="","",VLOOKUP(AV82,'様式３－２'!$C$7:$L$48,10,FALSE))</f>
        <v/>
      </c>
      <c r="AW83" s="164" t="str">
        <f>IF(AW82="","",VLOOKUP(AW82,'様式３－２'!$C$7:$L$48,10,FALSE))</f>
        <v/>
      </c>
      <c r="AX83" s="165" t="str">
        <f>IF(AX82="","",VLOOKUP(AX82,'様式３－２'!$C$7:$L$48,10,FALSE))</f>
        <v/>
      </c>
      <c r="AY83" s="163" t="str">
        <f>IF(AY82="","",VLOOKUP(AY82,'様式３－２'!$C$7:$L$48,10,FALSE))</f>
        <v/>
      </c>
      <c r="AZ83" s="164" t="str">
        <f>IF(AZ82="","",VLOOKUP(AZ82,'様式３－２'!$C$7:$L$48,10,FALSE))</f>
        <v/>
      </c>
      <c r="BA83" s="164" t="str">
        <f>IF(BA82="","",VLOOKUP(BA82,'様式３－２'!$C$7:$L$48,10,FALSE))</f>
        <v/>
      </c>
      <c r="BB83" s="294">
        <f>IF($BE$4="４週",SUM(W83:AX83),IF($BE$4="暦月",SUM(W83:BA83),""))</f>
        <v>0</v>
      </c>
      <c r="BC83" s="295"/>
      <c r="BD83" s="296">
        <f>IF($BE$4="４週",BB83/4,IF($BE$4="暦月",(BB83/($BE$9/7)),""))</f>
        <v>0</v>
      </c>
      <c r="BE83" s="295"/>
      <c r="BF83" s="291"/>
      <c r="BG83" s="292"/>
      <c r="BH83" s="292"/>
      <c r="BI83" s="292"/>
      <c r="BJ83" s="293"/>
    </row>
    <row r="84" spans="2:62" ht="20.25" customHeight="1" x14ac:dyDescent="0.4">
      <c r="B84" s="277">
        <f>B82+1</f>
        <v>34</v>
      </c>
      <c r="C84" s="279"/>
      <c r="D84" s="280"/>
      <c r="E84" s="153"/>
      <c r="F84" s="154"/>
      <c r="G84" s="153"/>
      <c r="H84" s="154"/>
      <c r="I84" s="283"/>
      <c r="J84" s="284"/>
      <c r="K84" s="287"/>
      <c r="L84" s="288"/>
      <c r="M84" s="288"/>
      <c r="N84" s="280"/>
      <c r="O84" s="256"/>
      <c r="P84" s="257"/>
      <c r="Q84" s="257"/>
      <c r="R84" s="257"/>
      <c r="S84" s="258"/>
      <c r="T84" s="185" t="s">
        <v>18</v>
      </c>
      <c r="U84" s="108"/>
      <c r="V84" s="109"/>
      <c r="W84" s="95"/>
      <c r="X84" s="96"/>
      <c r="Y84" s="96"/>
      <c r="Z84" s="96"/>
      <c r="AA84" s="96"/>
      <c r="AB84" s="96"/>
      <c r="AC84" s="97"/>
      <c r="AD84" s="95"/>
      <c r="AE84" s="96"/>
      <c r="AF84" s="96"/>
      <c r="AG84" s="96"/>
      <c r="AH84" s="96"/>
      <c r="AI84" s="96"/>
      <c r="AJ84" s="97"/>
      <c r="AK84" s="95"/>
      <c r="AL84" s="96"/>
      <c r="AM84" s="96"/>
      <c r="AN84" s="96"/>
      <c r="AO84" s="96"/>
      <c r="AP84" s="96"/>
      <c r="AQ84" s="97"/>
      <c r="AR84" s="95"/>
      <c r="AS84" s="96"/>
      <c r="AT84" s="96"/>
      <c r="AU84" s="96"/>
      <c r="AV84" s="96"/>
      <c r="AW84" s="96"/>
      <c r="AX84" s="97"/>
      <c r="AY84" s="95"/>
      <c r="AZ84" s="96"/>
      <c r="BA84" s="98"/>
      <c r="BB84" s="262"/>
      <c r="BC84" s="263"/>
      <c r="BD84" s="264"/>
      <c r="BE84" s="265"/>
      <c r="BF84" s="266"/>
      <c r="BG84" s="267"/>
      <c r="BH84" s="267"/>
      <c r="BI84" s="267"/>
      <c r="BJ84" s="268"/>
    </row>
    <row r="85" spans="2:62" ht="20.25" customHeight="1" x14ac:dyDescent="0.4">
      <c r="B85" s="297"/>
      <c r="C85" s="298"/>
      <c r="D85" s="299"/>
      <c r="E85" s="197"/>
      <c r="F85" s="198">
        <f>C84</f>
        <v>0</v>
      </c>
      <c r="G85" s="197"/>
      <c r="H85" s="198">
        <f>I84</f>
        <v>0</v>
      </c>
      <c r="I85" s="300"/>
      <c r="J85" s="301"/>
      <c r="K85" s="302"/>
      <c r="L85" s="303"/>
      <c r="M85" s="303"/>
      <c r="N85" s="299"/>
      <c r="O85" s="256"/>
      <c r="P85" s="257"/>
      <c r="Q85" s="257"/>
      <c r="R85" s="257"/>
      <c r="S85" s="258"/>
      <c r="T85" s="186" t="s">
        <v>203</v>
      </c>
      <c r="U85" s="110"/>
      <c r="V85" s="187"/>
      <c r="W85" s="163" t="str">
        <f>IF(W84="","",VLOOKUP(W84,'様式３－２'!$C$7:$L$48,10,FALSE))</f>
        <v/>
      </c>
      <c r="X85" s="164" t="str">
        <f>IF(X84="","",VLOOKUP(X84,'様式３－２'!$C$7:$L$48,10,FALSE))</f>
        <v/>
      </c>
      <c r="Y85" s="164" t="str">
        <f>IF(Y84="","",VLOOKUP(Y84,'様式３－２'!$C$7:$L$48,10,FALSE))</f>
        <v/>
      </c>
      <c r="Z85" s="164" t="str">
        <f>IF(Z84="","",VLOOKUP(Z84,'様式３－２'!$C$7:$L$48,10,FALSE))</f>
        <v/>
      </c>
      <c r="AA85" s="164" t="str">
        <f>IF(AA84="","",VLOOKUP(AA84,'様式３－２'!$C$7:$L$48,10,FALSE))</f>
        <v/>
      </c>
      <c r="AB85" s="164" t="str">
        <f>IF(AB84="","",VLOOKUP(AB84,'様式３－２'!$C$7:$L$48,10,FALSE))</f>
        <v/>
      </c>
      <c r="AC85" s="165" t="str">
        <f>IF(AC84="","",VLOOKUP(AC84,'様式３－２'!$C$7:$L$48,10,FALSE))</f>
        <v/>
      </c>
      <c r="AD85" s="163" t="str">
        <f>IF(AD84="","",VLOOKUP(AD84,'様式３－２'!$C$7:$L$48,10,FALSE))</f>
        <v/>
      </c>
      <c r="AE85" s="164" t="str">
        <f>IF(AE84="","",VLOOKUP(AE84,'様式３－２'!$C$7:$L$48,10,FALSE))</f>
        <v/>
      </c>
      <c r="AF85" s="164" t="str">
        <f>IF(AF84="","",VLOOKUP(AF84,'様式３－２'!$C$7:$L$48,10,FALSE))</f>
        <v/>
      </c>
      <c r="AG85" s="164" t="str">
        <f>IF(AG84="","",VLOOKUP(AG84,'様式３－２'!$C$7:$L$48,10,FALSE))</f>
        <v/>
      </c>
      <c r="AH85" s="164" t="str">
        <f>IF(AH84="","",VLOOKUP(AH84,'様式３－２'!$C$7:$L$48,10,FALSE))</f>
        <v/>
      </c>
      <c r="AI85" s="164" t="str">
        <f>IF(AI84="","",VLOOKUP(AI84,'様式３－２'!$C$7:$L$48,10,FALSE))</f>
        <v/>
      </c>
      <c r="AJ85" s="165" t="str">
        <f>IF(AJ84="","",VLOOKUP(AJ84,'様式３－２'!$C$7:$L$48,10,FALSE))</f>
        <v/>
      </c>
      <c r="AK85" s="163" t="str">
        <f>IF(AK84="","",VLOOKUP(AK84,'様式３－２'!$C$7:$L$48,10,FALSE))</f>
        <v/>
      </c>
      <c r="AL85" s="164" t="str">
        <f>IF(AL84="","",VLOOKUP(AL84,'様式３－２'!$C$7:$L$48,10,FALSE))</f>
        <v/>
      </c>
      <c r="AM85" s="164" t="str">
        <f>IF(AM84="","",VLOOKUP(AM84,'様式３－２'!$C$7:$L$48,10,FALSE))</f>
        <v/>
      </c>
      <c r="AN85" s="164" t="str">
        <f>IF(AN84="","",VLOOKUP(AN84,'様式３－２'!$C$7:$L$48,10,FALSE))</f>
        <v/>
      </c>
      <c r="AO85" s="164" t="str">
        <f>IF(AO84="","",VLOOKUP(AO84,'様式３－２'!$C$7:$L$48,10,FALSE))</f>
        <v/>
      </c>
      <c r="AP85" s="164" t="str">
        <f>IF(AP84="","",VLOOKUP(AP84,'様式３－２'!$C$7:$L$48,10,FALSE))</f>
        <v/>
      </c>
      <c r="AQ85" s="165" t="str">
        <f>IF(AQ84="","",VLOOKUP(AQ84,'様式３－２'!$C$7:$L$48,10,FALSE))</f>
        <v/>
      </c>
      <c r="AR85" s="163" t="str">
        <f>IF(AR84="","",VLOOKUP(AR84,'様式３－２'!$C$7:$L$48,10,FALSE))</f>
        <v/>
      </c>
      <c r="AS85" s="164" t="str">
        <f>IF(AS84="","",VLOOKUP(AS84,'様式３－２'!$C$7:$L$48,10,FALSE))</f>
        <v/>
      </c>
      <c r="AT85" s="164" t="str">
        <f>IF(AT84="","",VLOOKUP(AT84,'様式３－２'!$C$7:$L$48,10,FALSE))</f>
        <v/>
      </c>
      <c r="AU85" s="164" t="str">
        <f>IF(AU84="","",VLOOKUP(AU84,'様式３－２'!$C$7:$L$48,10,FALSE))</f>
        <v/>
      </c>
      <c r="AV85" s="164" t="str">
        <f>IF(AV84="","",VLOOKUP(AV84,'様式３－２'!$C$7:$L$48,10,FALSE))</f>
        <v/>
      </c>
      <c r="AW85" s="164" t="str">
        <f>IF(AW84="","",VLOOKUP(AW84,'様式３－２'!$C$7:$L$48,10,FALSE))</f>
        <v/>
      </c>
      <c r="AX85" s="165" t="str">
        <f>IF(AX84="","",VLOOKUP(AX84,'様式３－２'!$C$7:$L$48,10,FALSE))</f>
        <v/>
      </c>
      <c r="AY85" s="163" t="str">
        <f>IF(AY84="","",VLOOKUP(AY84,'様式３－２'!$C$7:$L$48,10,FALSE))</f>
        <v/>
      </c>
      <c r="AZ85" s="164" t="str">
        <f>IF(AZ84="","",VLOOKUP(AZ84,'様式３－２'!$C$7:$L$48,10,FALSE))</f>
        <v/>
      </c>
      <c r="BA85" s="164" t="str">
        <f>IF(BA84="","",VLOOKUP(BA84,'様式３－２'!$C$7:$L$48,10,FALSE))</f>
        <v/>
      </c>
      <c r="BB85" s="294">
        <f>IF($BE$4="４週",SUM(W85:AX85),IF($BE$4="暦月",SUM(W85:BA85),""))</f>
        <v>0</v>
      </c>
      <c r="BC85" s="295"/>
      <c r="BD85" s="296">
        <f>IF($BE$4="４週",BB85/4,IF($BE$4="暦月",(BB85/($BE$9/7)),""))</f>
        <v>0</v>
      </c>
      <c r="BE85" s="295"/>
      <c r="BF85" s="291"/>
      <c r="BG85" s="292"/>
      <c r="BH85" s="292"/>
      <c r="BI85" s="292"/>
      <c r="BJ85" s="293"/>
    </row>
    <row r="86" spans="2:62" ht="20.25" customHeight="1" x14ac:dyDescent="0.4">
      <c r="B86" s="277">
        <f>B84+1</f>
        <v>35</v>
      </c>
      <c r="C86" s="279"/>
      <c r="D86" s="280"/>
      <c r="E86" s="153"/>
      <c r="F86" s="154"/>
      <c r="G86" s="153"/>
      <c r="H86" s="154"/>
      <c r="I86" s="283"/>
      <c r="J86" s="284"/>
      <c r="K86" s="287"/>
      <c r="L86" s="288"/>
      <c r="M86" s="288"/>
      <c r="N86" s="280"/>
      <c r="O86" s="256"/>
      <c r="P86" s="257"/>
      <c r="Q86" s="257"/>
      <c r="R86" s="257"/>
      <c r="S86" s="258"/>
      <c r="T86" s="185" t="s">
        <v>18</v>
      </c>
      <c r="U86" s="108"/>
      <c r="V86" s="109"/>
      <c r="W86" s="95"/>
      <c r="X86" s="96"/>
      <c r="Y86" s="96"/>
      <c r="Z86" s="96"/>
      <c r="AA86" s="96"/>
      <c r="AB86" s="96"/>
      <c r="AC86" s="97"/>
      <c r="AD86" s="95"/>
      <c r="AE86" s="96"/>
      <c r="AF86" s="96"/>
      <c r="AG86" s="96"/>
      <c r="AH86" s="96"/>
      <c r="AI86" s="96"/>
      <c r="AJ86" s="97"/>
      <c r="AK86" s="95"/>
      <c r="AL86" s="96"/>
      <c r="AM86" s="96"/>
      <c r="AN86" s="96"/>
      <c r="AO86" s="96"/>
      <c r="AP86" s="96"/>
      <c r="AQ86" s="97"/>
      <c r="AR86" s="95"/>
      <c r="AS86" s="96"/>
      <c r="AT86" s="96"/>
      <c r="AU86" s="96"/>
      <c r="AV86" s="96"/>
      <c r="AW86" s="96"/>
      <c r="AX86" s="97"/>
      <c r="AY86" s="95"/>
      <c r="AZ86" s="96"/>
      <c r="BA86" s="98"/>
      <c r="BB86" s="262"/>
      <c r="BC86" s="263"/>
      <c r="BD86" s="264"/>
      <c r="BE86" s="265"/>
      <c r="BF86" s="266"/>
      <c r="BG86" s="267"/>
      <c r="BH86" s="267"/>
      <c r="BI86" s="267"/>
      <c r="BJ86" s="268"/>
    </row>
    <row r="87" spans="2:62" ht="20.25" customHeight="1" x14ac:dyDescent="0.4">
      <c r="B87" s="297"/>
      <c r="C87" s="298"/>
      <c r="D87" s="299"/>
      <c r="E87" s="197"/>
      <c r="F87" s="198">
        <f>C86</f>
        <v>0</v>
      </c>
      <c r="G87" s="197"/>
      <c r="H87" s="198">
        <f>I86</f>
        <v>0</v>
      </c>
      <c r="I87" s="300"/>
      <c r="J87" s="301"/>
      <c r="K87" s="302"/>
      <c r="L87" s="303"/>
      <c r="M87" s="303"/>
      <c r="N87" s="299"/>
      <c r="O87" s="256"/>
      <c r="P87" s="257"/>
      <c r="Q87" s="257"/>
      <c r="R87" s="257"/>
      <c r="S87" s="258"/>
      <c r="T87" s="186" t="s">
        <v>203</v>
      </c>
      <c r="U87" s="110"/>
      <c r="V87" s="187"/>
      <c r="W87" s="163" t="str">
        <f>IF(W86="","",VLOOKUP(W86,'様式３－２'!$C$7:$L$48,10,FALSE))</f>
        <v/>
      </c>
      <c r="X87" s="164" t="str">
        <f>IF(X86="","",VLOOKUP(X86,'様式３－２'!$C$7:$L$48,10,FALSE))</f>
        <v/>
      </c>
      <c r="Y87" s="164" t="str">
        <f>IF(Y86="","",VLOOKUP(Y86,'様式３－２'!$C$7:$L$48,10,FALSE))</f>
        <v/>
      </c>
      <c r="Z87" s="164" t="str">
        <f>IF(Z86="","",VLOOKUP(Z86,'様式３－２'!$C$7:$L$48,10,FALSE))</f>
        <v/>
      </c>
      <c r="AA87" s="164" t="str">
        <f>IF(AA86="","",VLOOKUP(AA86,'様式３－２'!$C$7:$L$48,10,FALSE))</f>
        <v/>
      </c>
      <c r="AB87" s="164" t="str">
        <f>IF(AB86="","",VLOOKUP(AB86,'様式３－２'!$C$7:$L$48,10,FALSE))</f>
        <v/>
      </c>
      <c r="AC87" s="165" t="str">
        <f>IF(AC86="","",VLOOKUP(AC86,'様式３－２'!$C$7:$L$48,10,FALSE))</f>
        <v/>
      </c>
      <c r="AD87" s="163" t="str">
        <f>IF(AD86="","",VLOOKUP(AD86,'様式３－２'!$C$7:$L$48,10,FALSE))</f>
        <v/>
      </c>
      <c r="AE87" s="164" t="str">
        <f>IF(AE86="","",VLOOKUP(AE86,'様式３－２'!$C$7:$L$48,10,FALSE))</f>
        <v/>
      </c>
      <c r="AF87" s="164" t="str">
        <f>IF(AF86="","",VLOOKUP(AF86,'様式３－２'!$C$7:$L$48,10,FALSE))</f>
        <v/>
      </c>
      <c r="AG87" s="164" t="str">
        <f>IF(AG86="","",VLOOKUP(AG86,'様式３－２'!$C$7:$L$48,10,FALSE))</f>
        <v/>
      </c>
      <c r="AH87" s="164" t="str">
        <f>IF(AH86="","",VLOOKUP(AH86,'様式３－２'!$C$7:$L$48,10,FALSE))</f>
        <v/>
      </c>
      <c r="AI87" s="164" t="str">
        <f>IF(AI86="","",VLOOKUP(AI86,'様式３－２'!$C$7:$L$48,10,FALSE))</f>
        <v/>
      </c>
      <c r="AJ87" s="165" t="str">
        <f>IF(AJ86="","",VLOOKUP(AJ86,'様式３－２'!$C$7:$L$48,10,FALSE))</f>
        <v/>
      </c>
      <c r="AK87" s="163" t="str">
        <f>IF(AK86="","",VLOOKUP(AK86,'様式３－２'!$C$7:$L$48,10,FALSE))</f>
        <v/>
      </c>
      <c r="AL87" s="164" t="str">
        <f>IF(AL86="","",VLOOKUP(AL86,'様式３－２'!$C$7:$L$48,10,FALSE))</f>
        <v/>
      </c>
      <c r="AM87" s="164" t="str">
        <f>IF(AM86="","",VLOOKUP(AM86,'様式３－２'!$C$7:$L$48,10,FALSE))</f>
        <v/>
      </c>
      <c r="AN87" s="164" t="str">
        <f>IF(AN86="","",VLOOKUP(AN86,'様式３－２'!$C$7:$L$48,10,FALSE))</f>
        <v/>
      </c>
      <c r="AO87" s="164" t="str">
        <f>IF(AO86="","",VLOOKUP(AO86,'様式３－２'!$C$7:$L$48,10,FALSE))</f>
        <v/>
      </c>
      <c r="AP87" s="164" t="str">
        <f>IF(AP86="","",VLOOKUP(AP86,'様式３－２'!$C$7:$L$48,10,FALSE))</f>
        <v/>
      </c>
      <c r="AQ87" s="165" t="str">
        <f>IF(AQ86="","",VLOOKUP(AQ86,'様式３－２'!$C$7:$L$48,10,FALSE))</f>
        <v/>
      </c>
      <c r="AR87" s="163" t="str">
        <f>IF(AR86="","",VLOOKUP(AR86,'様式３－２'!$C$7:$L$48,10,FALSE))</f>
        <v/>
      </c>
      <c r="AS87" s="164" t="str">
        <f>IF(AS86="","",VLOOKUP(AS86,'様式３－２'!$C$7:$L$48,10,FALSE))</f>
        <v/>
      </c>
      <c r="AT87" s="164" t="str">
        <f>IF(AT86="","",VLOOKUP(AT86,'様式３－２'!$C$7:$L$48,10,FALSE))</f>
        <v/>
      </c>
      <c r="AU87" s="164" t="str">
        <f>IF(AU86="","",VLOOKUP(AU86,'様式３－２'!$C$7:$L$48,10,FALSE))</f>
        <v/>
      </c>
      <c r="AV87" s="164" t="str">
        <f>IF(AV86="","",VLOOKUP(AV86,'様式３－２'!$C$7:$L$48,10,FALSE))</f>
        <v/>
      </c>
      <c r="AW87" s="164" t="str">
        <f>IF(AW86="","",VLOOKUP(AW86,'様式３－２'!$C$7:$L$48,10,FALSE))</f>
        <v/>
      </c>
      <c r="AX87" s="165" t="str">
        <f>IF(AX86="","",VLOOKUP(AX86,'様式３－２'!$C$7:$L$48,10,FALSE))</f>
        <v/>
      </c>
      <c r="AY87" s="163" t="str">
        <f>IF(AY86="","",VLOOKUP(AY86,'様式３－２'!$C$7:$L$48,10,FALSE))</f>
        <v/>
      </c>
      <c r="AZ87" s="164" t="str">
        <f>IF(AZ86="","",VLOOKUP(AZ86,'様式３－２'!$C$7:$L$48,10,FALSE))</f>
        <v/>
      </c>
      <c r="BA87" s="164" t="str">
        <f>IF(BA86="","",VLOOKUP(BA86,'様式３－２'!$C$7:$L$48,10,FALSE))</f>
        <v/>
      </c>
      <c r="BB87" s="294">
        <f>IF($BE$4="４週",SUM(W87:AX87),IF($BE$4="暦月",SUM(W87:BA87),""))</f>
        <v>0</v>
      </c>
      <c r="BC87" s="295"/>
      <c r="BD87" s="296">
        <f>IF($BE$4="４週",BB87/4,IF($BE$4="暦月",(BB87/($BE$9/7)),""))</f>
        <v>0</v>
      </c>
      <c r="BE87" s="295"/>
      <c r="BF87" s="291"/>
      <c r="BG87" s="292"/>
      <c r="BH87" s="292"/>
      <c r="BI87" s="292"/>
      <c r="BJ87" s="293"/>
    </row>
    <row r="88" spans="2:62" ht="20.25" customHeight="1" x14ac:dyDescent="0.4">
      <c r="B88" s="277">
        <f>B86+1</f>
        <v>36</v>
      </c>
      <c r="C88" s="279"/>
      <c r="D88" s="280"/>
      <c r="E88" s="153"/>
      <c r="F88" s="154"/>
      <c r="G88" s="153"/>
      <c r="H88" s="154"/>
      <c r="I88" s="283"/>
      <c r="J88" s="284"/>
      <c r="K88" s="287"/>
      <c r="L88" s="288"/>
      <c r="M88" s="288"/>
      <c r="N88" s="280"/>
      <c r="O88" s="256"/>
      <c r="P88" s="257"/>
      <c r="Q88" s="257"/>
      <c r="R88" s="257"/>
      <c r="S88" s="258"/>
      <c r="T88" s="185" t="s">
        <v>18</v>
      </c>
      <c r="U88" s="108"/>
      <c r="V88" s="109"/>
      <c r="W88" s="95"/>
      <c r="X88" s="96"/>
      <c r="Y88" s="96"/>
      <c r="Z88" s="96"/>
      <c r="AA88" s="96"/>
      <c r="AB88" s="96"/>
      <c r="AC88" s="97"/>
      <c r="AD88" s="95"/>
      <c r="AE88" s="96"/>
      <c r="AF88" s="96"/>
      <c r="AG88" s="96"/>
      <c r="AH88" s="96"/>
      <c r="AI88" s="96"/>
      <c r="AJ88" s="97"/>
      <c r="AK88" s="95"/>
      <c r="AL88" s="96"/>
      <c r="AM88" s="96"/>
      <c r="AN88" s="96"/>
      <c r="AO88" s="96"/>
      <c r="AP88" s="96"/>
      <c r="AQ88" s="97"/>
      <c r="AR88" s="95"/>
      <c r="AS88" s="96"/>
      <c r="AT88" s="96"/>
      <c r="AU88" s="96"/>
      <c r="AV88" s="96"/>
      <c r="AW88" s="96"/>
      <c r="AX88" s="97"/>
      <c r="AY88" s="95"/>
      <c r="AZ88" s="96"/>
      <c r="BA88" s="98"/>
      <c r="BB88" s="262"/>
      <c r="BC88" s="263"/>
      <c r="BD88" s="264"/>
      <c r="BE88" s="265"/>
      <c r="BF88" s="266"/>
      <c r="BG88" s="267"/>
      <c r="BH88" s="267"/>
      <c r="BI88" s="267"/>
      <c r="BJ88" s="268"/>
    </row>
    <row r="89" spans="2:62" ht="20.25" customHeight="1" x14ac:dyDescent="0.4">
      <c r="B89" s="297"/>
      <c r="C89" s="298"/>
      <c r="D89" s="299"/>
      <c r="E89" s="197"/>
      <c r="F89" s="198">
        <f>C88</f>
        <v>0</v>
      </c>
      <c r="G89" s="197"/>
      <c r="H89" s="198">
        <f>I88</f>
        <v>0</v>
      </c>
      <c r="I89" s="300"/>
      <c r="J89" s="301"/>
      <c r="K89" s="302"/>
      <c r="L89" s="303"/>
      <c r="M89" s="303"/>
      <c r="N89" s="299"/>
      <c r="O89" s="256"/>
      <c r="P89" s="257"/>
      <c r="Q89" s="257"/>
      <c r="R89" s="257"/>
      <c r="S89" s="258"/>
      <c r="T89" s="186" t="s">
        <v>203</v>
      </c>
      <c r="U89" s="110"/>
      <c r="V89" s="187"/>
      <c r="W89" s="163" t="str">
        <f>IF(W88="","",VLOOKUP(W88,'様式３－２'!$C$7:$L$48,10,FALSE))</f>
        <v/>
      </c>
      <c r="X89" s="164" t="str">
        <f>IF(X88="","",VLOOKUP(X88,'様式３－２'!$C$7:$L$48,10,FALSE))</f>
        <v/>
      </c>
      <c r="Y89" s="164" t="str">
        <f>IF(Y88="","",VLOOKUP(Y88,'様式３－２'!$C$7:$L$48,10,FALSE))</f>
        <v/>
      </c>
      <c r="Z89" s="164" t="str">
        <f>IF(Z88="","",VLOOKUP(Z88,'様式３－２'!$C$7:$L$48,10,FALSE))</f>
        <v/>
      </c>
      <c r="AA89" s="164" t="str">
        <f>IF(AA88="","",VLOOKUP(AA88,'様式３－２'!$C$7:$L$48,10,FALSE))</f>
        <v/>
      </c>
      <c r="AB89" s="164" t="str">
        <f>IF(AB88="","",VLOOKUP(AB88,'様式３－２'!$C$7:$L$48,10,FALSE))</f>
        <v/>
      </c>
      <c r="AC89" s="165" t="str">
        <f>IF(AC88="","",VLOOKUP(AC88,'様式３－２'!$C$7:$L$48,10,FALSE))</f>
        <v/>
      </c>
      <c r="AD89" s="163" t="str">
        <f>IF(AD88="","",VLOOKUP(AD88,'様式３－２'!$C$7:$L$48,10,FALSE))</f>
        <v/>
      </c>
      <c r="AE89" s="164" t="str">
        <f>IF(AE88="","",VLOOKUP(AE88,'様式３－２'!$C$7:$L$48,10,FALSE))</f>
        <v/>
      </c>
      <c r="AF89" s="164" t="str">
        <f>IF(AF88="","",VLOOKUP(AF88,'様式３－２'!$C$7:$L$48,10,FALSE))</f>
        <v/>
      </c>
      <c r="AG89" s="164" t="str">
        <f>IF(AG88="","",VLOOKUP(AG88,'様式３－２'!$C$7:$L$48,10,FALSE))</f>
        <v/>
      </c>
      <c r="AH89" s="164" t="str">
        <f>IF(AH88="","",VLOOKUP(AH88,'様式３－２'!$C$7:$L$48,10,FALSE))</f>
        <v/>
      </c>
      <c r="AI89" s="164" t="str">
        <f>IF(AI88="","",VLOOKUP(AI88,'様式３－２'!$C$7:$L$48,10,FALSE))</f>
        <v/>
      </c>
      <c r="AJ89" s="165" t="str">
        <f>IF(AJ88="","",VLOOKUP(AJ88,'様式３－２'!$C$7:$L$48,10,FALSE))</f>
        <v/>
      </c>
      <c r="AK89" s="163" t="str">
        <f>IF(AK88="","",VLOOKUP(AK88,'様式３－２'!$C$7:$L$48,10,FALSE))</f>
        <v/>
      </c>
      <c r="AL89" s="164" t="str">
        <f>IF(AL88="","",VLOOKUP(AL88,'様式３－２'!$C$7:$L$48,10,FALSE))</f>
        <v/>
      </c>
      <c r="AM89" s="164" t="str">
        <f>IF(AM88="","",VLOOKUP(AM88,'様式３－２'!$C$7:$L$48,10,FALSE))</f>
        <v/>
      </c>
      <c r="AN89" s="164" t="str">
        <f>IF(AN88="","",VLOOKUP(AN88,'様式３－２'!$C$7:$L$48,10,FALSE))</f>
        <v/>
      </c>
      <c r="AO89" s="164" t="str">
        <f>IF(AO88="","",VLOOKUP(AO88,'様式３－２'!$C$7:$L$48,10,FALSE))</f>
        <v/>
      </c>
      <c r="AP89" s="164" t="str">
        <f>IF(AP88="","",VLOOKUP(AP88,'様式３－２'!$C$7:$L$48,10,FALSE))</f>
        <v/>
      </c>
      <c r="AQ89" s="165" t="str">
        <f>IF(AQ88="","",VLOOKUP(AQ88,'様式３－２'!$C$7:$L$48,10,FALSE))</f>
        <v/>
      </c>
      <c r="AR89" s="163" t="str">
        <f>IF(AR88="","",VLOOKUP(AR88,'様式３－２'!$C$7:$L$48,10,FALSE))</f>
        <v/>
      </c>
      <c r="AS89" s="164" t="str">
        <f>IF(AS88="","",VLOOKUP(AS88,'様式３－２'!$C$7:$L$48,10,FALSE))</f>
        <v/>
      </c>
      <c r="AT89" s="164" t="str">
        <f>IF(AT88="","",VLOOKUP(AT88,'様式３－２'!$C$7:$L$48,10,FALSE))</f>
        <v/>
      </c>
      <c r="AU89" s="164" t="str">
        <f>IF(AU88="","",VLOOKUP(AU88,'様式３－２'!$C$7:$L$48,10,FALSE))</f>
        <v/>
      </c>
      <c r="AV89" s="164" t="str">
        <f>IF(AV88="","",VLOOKUP(AV88,'様式３－２'!$C$7:$L$48,10,FALSE))</f>
        <v/>
      </c>
      <c r="AW89" s="164" t="str">
        <f>IF(AW88="","",VLOOKUP(AW88,'様式３－２'!$C$7:$L$48,10,FALSE))</f>
        <v/>
      </c>
      <c r="AX89" s="165" t="str">
        <f>IF(AX88="","",VLOOKUP(AX88,'様式３－２'!$C$7:$L$48,10,FALSE))</f>
        <v/>
      </c>
      <c r="AY89" s="163" t="str">
        <f>IF(AY88="","",VLOOKUP(AY88,'様式３－２'!$C$7:$L$48,10,FALSE))</f>
        <v/>
      </c>
      <c r="AZ89" s="164" t="str">
        <f>IF(AZ88="","",VLOOKUP(AZ88,'様式３－２'!$C$7:$L$48,10,FALSE))</f>
        <v/>
      </c>
      <c r="BA89" s="164" t="str">
        <f>IF(BA88="","",VLOOKUP(BA88,'様式３－２'!$C$7:$L$48,10,FALSE))</f>
        <v/>
      </c>
      <c r="BB89" s="294">
        <f>IF($BE$4="４週",SUM(W89:AX89),IF($BE$4="暦月",SUM(W89:BA89),""))</f>
        <v>0</v>
      </c>
      <c r="BC89" s="295"/>
      <c r="BD89" s="296">
        <f>IF($BE$4="４週",BB89/4,IF($BE$4="暦月",(BB89/($BE$9/7)),""))</f>
        <v>0</v>
      </c>
      <c r="BE89" s="295"/>
      <c r="BF89" s="291"/>
      <c r="BG89" s="292"/>
      <c r="BH89" s="292"/>
      <c r="BI89" s="292"/>
      <c r="BJ89" s="293"/>
    </row>
    <row r="90" spans="2:62" ht="20.25" customHeight="1" x14ac:dyDescent="0.4">
      <c r="B90" s="277">
        <f>B88+1</f>
        <v>37</v>
      </c>
      <c r="C90" s="279"/>
      <c r="D90" s="280"/>
      <c r="E90" s="153"/>
      <c r="F90" s="154"/>
      <c r="G90" s="153"/>
      <c r="H90" s="154"/>
      <c r="I90" s="283"/>
      <c r="J90" s="284"/>
      <c r="K90" s="287"/>
      <c r="L90" s="288"/>
      <c r="M90" s="288"/>
      <c r="N90" s="280"/>
      <c r="O90" s="256"/>
      <c r="P90" s="257"/>
      <c r="Q90" s="257"/>
      <c r="R90" s="257"/>
      <c r="S90" s="258"/>
      <c r="T90" s="185" t="s">
        <v>18</v>
      </c>
      <c r="U90" s="108"/>
      <c r="V90" s="109"/>
      <c r="W90" s="95"/>
      <c r="X90" s="96"/>
      <c r="Y90" s="96"/>
      <c r="Z90" s="96"/>
      <c r="AA90" s="96"/>
      <c r="AB90" s="96"/>
      <c r="AC90" s="97"/>
      <c r="AD90" s="95"/>
      <c r="AE90" s="96"/>
      <c r="AF90" s="96"/>
      <c r="AG90" s="96"/>
      <c r="AH90" s="96"/>
      <c r="AI90" s="96"/>
      <c r="AJ90" s="97"/>
      <c r="AK90" s="95"/>
      <c r="AL90" s="96"/>
      <c r="AM90" s="96"/>
      <c r="AN90" s="96"/>
      <c r="AO90" s="96"/>
      <c r="AP90" s="96"/>
      <c r="AQ90" s="97"/>
      <c r="AR90" s="95"/>
      <c r="AS90" s="96"/>
      <c r="AT90" s="96"/>
      <c r="AU90" s="96"/>
      <c r="AV90" s="96"/>
      <c r="AW90" s="96"/>
      <c r="AX90" s="97"/>
      <c r="AY90" s="95"/>
      <c r="AZ90" s="96"/>
      <c r="BA90" s="98"/>
      <c r="BB90" s="262"/>
      <c r="BC90" s="263"/>
      <c r="BD90" s="264"/>
      <c r="BE90" s="265"/>
      <c r="BF90" s="266"/>
      <c r="BG90" s="267"/>
      <c r="BH90" s="267"/>
      <c r="BI90" s="267"/>
      <c r="BJ90" s="268"/>
    </row>
    <row r="91" spans="2:62" ht="20.25" customHeight="1" x14ac:dyDescent="0.4">
      <c r="B91" s="297"/>
      <c r="C91" s="298"/>
      <c r="D91" s="299"/>
      <c r="E91" s="197"/>
      <c r="F91" s="198">
        <f>C90</f>
        <v>0</v>
      </c>
      <c r="G91" s="197"/>
      <c r="H91" s="198">
        <f>I90</f>
        <v>0</v>
      </c>
      <c r="I91" s="300"/>
      <c r="J91" s="301"/>
      <c r="K91" s="302"/>
      <c r="L91" s="303"/>
      <c r="M91" s="303"/>
      <c r="N91" s="299"/>
      <c r="O91" s="256"/>
      <c r="P91" s="257"/>
      <c r="Q91" s="257"/>
      <c r="R91" s="257"/>
      <c r="S91" s="258"/>
      <c r="T91" s="186" t="s">
        <v>203</v>
      </c>
      <c r="U91" s="110"/>
      <c r="V91" s="187"/>
      <c r="W91" s="163" t="str">
        <f>IF(W90="","",VLOOKUP(W90,'様式３－２'!$C$7:$L$48,10,FALSE))</f>
        <v/>
      </c>
      <c r="X91" s="164" t="str">
        <f>IF(X90="","",VLOOKUP(X90,'様式３－２'!$C$7:$L$48,10,FALSE))</f>
        <v/>
      </c>
      <c r="Y91" s="164" t="str">
        <f>IF(Y90="","",VLOOKUP(Y90,'様式３－２'!$C$7:$L$48,10,FALSE))</f>
        <v/>
      </c>
      <c r="Z91" s="164" t="str">
        <f>IF(Z90="","",VLOOKUP(Z90,'様式３－２'!$C$7:$L$48,10,FALSE))</f>
        <v/>
      </c>
      <c r="AA91" s="164" t="str">
        <f>IF(AA90="","",VLOOKUP(AA90,'様式３－２'!$C$7:$L$48,10,FALSE))</f>
        <v/>
      </c>
      <c r="AB91" s="164" t="str">
        <f>IF(AB90="","",VLOOKUP(AB90,'様式３－２'!$C$7:$L$48,10,FALSE))</f>
        <v/>
      </c>
      <c r="AC91" s="165" t="str">
        <f>IF(AC90="","",VLOOKUP(AC90,'様式３－２'!$C$7:$L$48,10,FALSE))</f>
        <v/>
      </c>
      <c r="AD91" s="163" t="str">
        <f>IF(AD90="","",VLOOKUP(AD90,'様式３－２'!$C$7:$L$48,10,FALSE))</f>
        <v/>
      </c>
      <c r="AE91" s="164" t="str">
        <f>IF(AE90="","",VLOOKUP(AE90,'様式３－２'!$C$7:$L$48,10,FALSE))</f>
        <v/>
      </c>
      <c r="AF91" s="164" t="str">
        <f>IF(AF90="","",VLOOKUP(AF90,'様式３－２'!$C$7:$L$48,10,FALSE))</f>
        <v/>
      </c>
      <c r="AG91" s="164" t="str">
        <f>IF(AG90="","",VLOOKUP(AG90,'様式３－２'!$C$7:$L$48,10,FALSE))</f>
        <v/>
      </c>
      <c r="AH91" s="164" t="str">
        <f>IF(AH90="","",VLOOKUP(AH90,'様式３－２'!$C$7:$L$48,10,FALSE))</f>
        <v/>
      </c>
      <c r="AI91" s="164" t="str">
        <f>IF(AI90="","",VLOOKUP(AI90,'様式３－２'!$C$7:$L$48,10,FALSE))</f>
        <v/>
      </c>
      <c r="AJ91" s="165" t="str">
        <f>IF(AJ90="","",VLOOKUP(AJ90,'様式３－２'!$C$7:$L$48,10,FALSE))</f>
        <v/>
      </c>
      <c r="AK91" s="163" t="str">
        <f>IF(AK90="","",VLOOKUP(AK90,'様式３－２'!$C$7:$L$48,10,FALSE))</f>
        <v/>
      </c>
      <c r="AL91" s="164" t="str">
        <f>IF(AL90="","",VLOOKUP(AL90,'様式３－２'!$C$7:$L$48,10,FALSE))</f>
        <v/>
      </c>
      <c r="AM91" s="164" t="str">
        <f>IF(AM90="","",VLOOKUP(AM90,'様式３－２'!$C$7:$L$48,10,FALSE))</f>
        <v/>
      </c>
      <c r="AN91" s="164" t="str">
        <f>IF(AN90="","",VLOOKUP(AN90,'様式３－２'!$C$7:$L$48,10,FALSE))</f>
        <v/>
      </c>
      <c r="AO91" s="164" t="str">
        <f>IF(AO90="","",VLOOKUP(AO90,'様式３－２'!$C$7:$L$48,10,FALSE))</f>
        <v/>
      </c>
      <c r="AP91" s="164" t="str">
        <f>IF(AP90="","",VLOOKUP(AP90,'様式３－２'!$C$7:$L$48,10,FALSE))</f>
        <v/>
      </c>
      <c r="AQ91" s="165" t="str">
        <f>IF(AQ90="","",VLOOKUP(AQ90,'様式３－２'!$C$7:$L$48,10,FALSE))</f>
        <v/>
      </c>
      <c r="AR91" s="163" t="str">
        <f>IF(AR90="","",VLOOKUP(AR90,'様式３－２'!$C$7:$L$48,10,FALSE))</f>
        <v/>
      </c>
      <c r="AS91" s="164" t="str">
        <f>IF(AS90="","",VLOOKUP(AS90,'様式３－２'!$C$7:$L$48,10,FALSE))</f>
        <v/>
      </c>
      <c r="AT91" s="164" t="str">
        <f>IF(AT90="","",VLOOKUP(AT90,'様式３－２'!$C$7:$L$48,10,FALSE))</f>
        <v/>
      </c>
      <c r="AU91" s="164" t="str">
        <f>IF(AU90="","",VLOOKUP(AU90,'様式３－２'!$C$7:$L$48,10,FALSE))</f>
        <v/>
      </c>
      <c r="AV91" s="164" t="str">
        <f>IF(AV90="","",VLOOKUP(AV90,'様式３－２'!$C$7:$L$48,10,FALSE))</f>
        <v/>
      </c>
      <c r="AW91" s="164" t="str">
        <f>IF(AW90="","",VLOOKUP(AW90,'様式３－２'!$C$7:$L$48,10,FALSE))</f>
        <v/>
      </c>
      <c r="AX91" s="165" t="str">
        <f>IF(AX90="","",VLOOKUP(AX90,'様式３－２'!$C$7:$L$48,10,FALSE))</f>
        <v/>
      </c>
      <c r="AY91" s="163" t="str">
        <f>IF(AY90="","",VLOOKUP(AY90,'様式３－２'!$C$7:$L$48,10,FALSE))</f>
        <v/>
      </c>
      <c r="AZ91" s="164" t="str">
        <f>IF(AZ90="","",VLOOKUP(AZ90,'様式３－２'!$C$7:$L$48,10,FALSE))</f>
        <v/>
      </c>
      <c r="BA91" s="164" t="str">
        <f>IF(BA90="","",VLOOKUP(BA90,'様式３－２'!$C$7:$L$48,10,FALSE))</f>
        <v/>
      </c>
      <c r="BB91" s="294">
        <f>IF($BE$4="４週",SUM(W91:AX91),IF($BE$4="暦月",SUM(W91:BA91),""))</f>
        <v>0</v>
      </c>
      <c r="BC91" s="295"/>
      <c r="BD91" s="296">
        <f>IF($BE$4="４週",BB91/4,IF($BE$4="暦月",(BB91/($BE$9/7)),""))</f>
        <v>0</v>
      </c>
      <c r="BE91" s="295"/>
      <c r="BF91" s="291"/>
      <c r="BG91" s="292"/>
      <c r="BH91" s="292"/>
      <c r="BI91" s="292"/>
      <c r="BJ91" s="293"/>
    </row>
    <row r="92" spans="2:62" ht="20.25" customHeight="1" x14ac:dyDescent="0.4">
      <c r="B92" s="277">
        <f>B90+1</f>
        <v>38</v>
      </c>
      <c r="C92" s="279"/>
      <c r="D92" s="280"/>
      <c r="E92" s="153"/>
      <c r="F92" s="154"/>
      <c r="G92" s="153"/>
      <c r="H92" s="154"/>
      <c r="I92" s="283"/>
      <c r="J92" s="284"/>
      <c r="K92" s="287"/>
      <c r="L92" s="288"/>
      <c r="M92" s="288"/>
      <c r="N92" s="280"/>
      <c r="O92" s="256"/>
      <c r="P92" s="257"/>
      <c r="Q92" s="257"/>
      <c r="R92" s="257"/>
      <c r="S92" s="258"/>
      <c r="T92" s="185" t="s">
        <v>18</v>
      </c>
      <c r="U92" s="108"/>
      <c r="V92" s="109"/>
      <c r="W92" s="95"/>
      <c r="X92" s="96"/>
      <c r="Y92" s="96"/>
      <c r="Z92" s="96"/>
      <c r="AA92" s="96"/>
      <c r="AB92" s="96"/>
      <c r="AC92" s="97"/>
      <c r="AD92" s="95"/>
      <c r="AE92" s="96"/>
      <c r="AF92" s="96"/>
      <c r="AG92" s="96"/>
      <c r="AH92" s="96"/>
      <c r="AI92" s="96"/>
      <c r="AJ92" s="97"/>
      <c r="AK92" s="95"/>
      <c r="AL92" s="96"/>
      <c r="AM92" s="96"/>
      <c r="AN92" s="96"/>
      <c r="AO92" s="96"/>
      <c r="AP92" s="96"/>
      <c r="AQ92" s="97"/>
      <c r="AR92" s="95"/>
      <c r="AS92" s="96"/>
      <c r="AT92" s="96"/>
      <c r="AU92" s="96"/>
      <c r="AV92" s="96"/>
      <c r="AW92" s="96"/>
      <c r="AX92" s="97"/>
      <c r="AY92" s="95"/>
      <c r="AZ92" s="96"/>
      <c r="BA92" s="98"/>
      <c r="BB92" s="262"/>
      <c r="BC92" s="263"/>
      <c r="BD92" s="264"/>
      <c r="BE92" s="265"/>
      <c r="BF92" s="266"/>
      <c r="BG92" s="267"/>
      <c r="BH92" s="267"/>
      <c r="BI92" s="267"/>
      <c r="BJ92" s="268"/>
    </row>
    <row r="93" spans="2:62" ht="20.25" customHeight="1" x14ac:dyDescent="0.4">
      <c r="B93" s="297"/>
      <c r="C93" s="298"/>
      <c r="D93" s="299"/>
      <c r="E93" s="197"/>
      <c r="F93" s="198">
        <f>C92</f>
        <v>0</v>
      </c>
      <c r="G93" s="197"/>
      <c r="H93" s="198">
        <f>I92</f>
        <v>0</v>
      </c>
      <c r="I93" s="300"/>
      <c r="J93" s="301"/>
      <c r="K93" s="302"/>
      <c r="L93" s="303"/>
      <c r="M93" s="303"/>
      <c r="N93" s="299"/>
      <c r="O93" s="256"/>
      <c r="P93" s="257"/>
      <c r="Q93" s="257"/>
      <c r="R93" s="257"/>
      <c r="S93" s="258"/>
      <c r="T93" s="186" t="s">
        <v>203</v>
      </c>
      <c r="U93" s="110"/>
      <c r="V93" s="187"/>
      <c r="W93" s="163" t="str">
        <f>IF(W92="","",VLOOKUP(W92,'様式３－２'!$C$7:$L$48,10,FALSE))</f>
        <v/>
      </c>
      <c r="X93" s="164" t="str">
        <f>IF(X92="","",VLOOKUP(X92,'様式３－２'!$C$7:$L$48,10,FALSE))</f>
        <v/>
      </c>
      <c r="Y93" s="164" t="str">
        <f>IF(Y92="","",VLOOKUP(Y92,'様式３－２'!$C$7:$L$48,10,FALSE))</f>
        <v/>
      </c>
      <c r="Z93" s="164" t="str">
        <f>IF(Z92="","",VLOOKUP(Z92,'様式３－２'!$C$7:$L$48,10,FALSE))</f>
        <v/>
      </c>
      <c r="AA93" s="164" t="str">
        <f>IF(AA92="","",VLOOKUP(AA92,'様式３－２'!$C$7:$L$48,10,FALSE))</f>
        <v/>
      </c>
      <c r="AB93" s="164" t="str">
        <f>IF(AB92="","",VLOOKUP(AB92,'様式３－２'!$C$7:$L$48,10,FALSE))</f>
        <v/>
      </c>
      <c r="AC93" s="165" t="str">
        <f>IF(AC92="","",VLOOKUP(AC92,'様式３－２'!$C$7:$L$48,10,FALSE))</f>
        <v/>
      </c>
      <c r="AD93" s="163" t="str">
        <f>IF(AD92="","",VLOOKUP(AD92,'様式３－２'!$C$7:$L$48,10,FALSE))</f>
        <v/>
      </c>
      <c r="AE93" s="164" t="str">
        <f>IF(AE92="","",VLOOKUP(AE92,'様式３－２'!$C$7:$L$48,10,FALSE))</f>
        <v/>
      </c>
      <c r="AF93" s="164" t="str">
        <f>IF(AF92="","",VLOOKUP(AF92,'様式３－２'!$C$7:$L$48,10,FALSE))</f>
        <v/>
      </c>
      <c r="AG93" s="164" t="str">
        <f>IF(AG92="","",VLOOKUP(AG92,'様式３－２'!$C$7:$L$48,10,FALSE))</f>
        <v/>
      </c>
      <c r="AH93" s="164" t="str">
        <f>IF(AH92="","",VLOOKUP(AH92,'様式３－２'!$C$7:$L$48,10,FALSE))</f>
        <v/>
      </c>
      <c r="AI93" s="164" t="str">
        <f>IF(AI92="","",VLOOKUP(AI92,'様式３－２'!$C$7:$L$48,10,FALSE))</f>
        <v/>
      </c>
      <c r="AJ93" s="165" t="str">
        <f>IF(AJ92="","",VLOOKUP(AJ92,'様式３－２'!$C$7:$L$48,10,FALSE))</f>
        <v/>
      </c>
      <c r="AK93" s="163" t="str">
        <f>IF(AK92="","",VLOOKUP(AK92,'様式３－２'!$C$7:$L$48,10,FALSE))</f>
        <v/>
      </c>
      <c r="AL93" s="164" t="str">
        <f>IF(AL92="","",VLOOKUP(AL92,'様式３－２'!$C$7:$L$48,10,FALSE))</f>
        <v/>
      </c>
      <c r="AM93" s="164" t="str">
        <f>IF(AM92="","",VLOOKUP(AM92,'様式３－２'!$C$7:$L$48,10,FALSE))</f>
        <v/>
      </c>
      <c r="AN93" s="164" t="str">
        <f>IF(AN92="","",VLOOKUP(AN92,'様式３－２'!$C$7:$L$48,10,FALSE))</f>
        <v/>
      </c>
      <c r="AO93" s="164" t="str">
        <f>IF(AO92="","",VLOOKUP(AO92,'様式３－２'!$C$7:$L$48,10,FALSE))</f>
        <v/>
      </c>
      <c r="AP93" s="164" t="str">
        <f>IF(AP92="","",VLOOKUP(AP92,'様式３－２'!$C$7:$L$48,10,FALSE))</f>
        <v/>
      </c>
      <c r="AQ93" s="165" t="str">
        <f>IF(AQ92="","",VLOOKUP(AQ92,'様式３－２'!$C$7:$L$48,10,FALSE))</f>
        <v/>
      </c>
      <c r="AR93" s="163" t="str">
        <f>IF(AR92="","",VLOOKUP(AR92,'様式３－２'!$C$7:$L$48,10,FALSE))</f>
        <v/>
      </c>
      <c r="AS93" s="164" t="str">
        <f>IF(AS92="","",VLOOKUP(AS92,'様式３－２'!$C$7:$L$48,10,FALSE))</f>
        <v/>
      </c>
      <c r="AT93" s="164" t="str">
        <f>IF(AT92="","",VLOOKUP(AT92,'様式３－２'!$C$7:$L$48,10,FALSE))</f>
        <v/>
      </c>
      <c r="AU93" s="164" t="str">
        <f>IF(AU92="","",VLOOKUP(AU92,'様式３－２'!$C$7:$L$48,10,FALSE))</f>
        <v/>
      </c>
      <c r="AV93" s="164" t="str">
        <f>IF(AV92="","",VLOOKUP(AV92,'様式３－２'!$C$7:$L$48,10,FALSE))</f>
        <v/>
      </c>
      <c r="AW93" s="164" t="str">
        <f>IF(AW92="","",VLOOKUP(AW92,'様式３－２'!$C$7:$L$48,10,FALSE))</f>
        <v/>
      </c>
      <c r="AX93" s="165" t="str">
        <f>IF(AX92="","",VLOOKUP(AX92,'様式３－２'!$C$7:$L$48,10,FALSE))</f>
        <v/>
      </c>
      <c r="AY93" s="163" t="str">
        <f>IF(AY92="","",VLOOKUP(AY92,'様式３－２'!$C$7:$L$48,10,FALSE))</f>
        <v/>
      </c>
      <c r="AZ93" s="164" t="str">
        <f>IF(AZ92="","",VLOOKUP(AZ92,'様式３－２'!$C$7:$L$48,10,FALSE))</f>
        <v/>
      </c>
      <c r="BA93" s="164" t="str">
        <f>IF(BA92="","",VLOOKUP(BA92,'様式３－２'!$C$7:$L$48,10,FALSE))</f>
        <v/>
      </c>
      <c r="BB93" s="294">
        <f>IF($BE$4="４週",SUM(W93:AX93),IF($BE$4="暦月",SUM(W93:BA93),""))</f>
        <v>0</v>
      </c>
      <c r="BC93" s="295"/>
      <c r="BD93" s="296">
        <f>IF($BE$4="４週",BB93/4,IF($BE$4="暦月",(BB93/($BE$9/7)),""))</f>
        <v>0</v>
      </c>
      <c r="BE93" s="295"/>
      <c r="BF93" s="291"/>
      <c r="BG93" s="292"/>
      <c r="BH93" s="292"/>
      <c r="BI93" s="292"/>
      <c r="BJ93" s="293"/>
    </row>
    <row r="94" spans="2:62" ht="20.25" customHeight="1" x14ac:dyDescent="0.4">
      <c r="B94" s="277">
        <f>B92+1</f>
        <v>39</v>
      </c>
      <c r="C94" s="279"/>
      <c r="D94" s="280"/>
      <c r="E94" s="153"/>
      <c r="F94" s="154"/>
      <c r="G94" s="153"/>
      <c r="H94" s="154"/>
      <c r="I94" s="283"/>
      <c r="J94" s="284"/>
      <c r="K94" s="287"/>
      <c r="L94" s="288"/>
      <c r="M94" s="288"/>
      <c r="N94" s="280"/>
      <c r="O94" s="256"/>
      <c r="P94" s="257"/>
      <c r="Q94" s="257"/>
      <c r="R94" s="257"/>
      <c r="S94" s="258"/>
      <c r="T94" s="185" t="s">
        <v>18</v>
      </c>
      <c r="U94" s="108"/>
      <c r="V94" s="109"/>
      <c r="W94" s="95"/>
      <c r="X94" s="96"/>
      <c r="Y94" s="96"/>
      <c r="Z94" s="96"/>
      <c r="AA94" s="96"/>
      <c r="AB94" s="96"/>
      <c r="AC94" s="97"/>
      <c r="AD94" s="95"/>
      <c r="AE94" s="96"/>
      <c r="AF94" s="96"/>
      <c r="AG94" s="96"/>
      <c r="AH94" s="96"/>
      <c r="AI94" s="96"/>
      <c r="AJ94" s="97"/>
      <c r="AK94" s="95"/>
      <c r="AL94" s="96"/>
      <c r="AM94" s="96"/>
      <c r="AN94" s="96"/>
      <c r="AO94" s="96"/>
      <c r="AP94" s="96"/>
      <c r="AQ94" s="97"/>
      <c r="AR94" s="95"/>
      <c r="AS94" s="96"/>
      <c r="AT94" s="96"/>
      <c r="AU94" s="96"/>
      <c r="AV94" s="96"/>
      <c r="AW94" s="96"/>
      <c r="AX94" s="97"/>
      <c r="AY94" s="95"/>
      <c r="AZ94" s="96"/>
      <c r="BA94" s="98"/>
      <c r="BB94" s="262"/>
      <c r="BC94" s="263"/>
      <c r="BD94" s="264"/>
      <c r="BE94" s="265"/>
      <c r="BF94" s="266"/>
      <c r="BG94" s="267"/>
      <c r="BH94" s="267"/>
      <c r="BI94" s="267"/>
      <c r="BJ94" s="268"/>
    </row>
    <row r="95" spans="2:62" ht="20.25" customHeight="1" x14ac:dyDescent="0.4">
      <c r="B95" s="297"/>
      <c r="C95" s="298"/>
      <c r="D95" s="299"/>
      <c r="E95" s="197"/>
      <c r="F95" s="198">
        <f>C94</f>
        <v>0</v>
      </c>
      <c r="G95" s="197"/>
      <c r="H95" s="198">
        <f>I94</f>
        <v>0</v>
      </c>
      <c r="I95" s="300"/>
      <c r="J95" s="301"/>
      <c r="K95" s="302"/>
      <c r="L95" s="303"/>
      <c r="M95" s="303"/>
      <c r="N95" s="299"/>
      <c r="O95" s="256"/>
      <c r="P95" s="257"/>
      <c r="Q95" s="257"/>
      <c r="R95" s="257"/>
      <c r="S95" s="258"/>
      <c r="T95" s="186" t="s">
        <v>203</v>
      </c>
      <c r="U95" s="110"/>
      <c r="V95" s="187"/>
      <c r="W95" s="163" t="str">
        <f>IF(W94="","",VLOOKUP(W94,'様式３－２'!$C$7:$L$48,10,FALSE))</f>
        <v/>
      </c>
      <c r="X95" s="164" t="str">
        <f>IF(X94="","",VLOOKUP(X94,'様式３－２'!$C$7:$L$48,10,FALSE))</f>
        <v/>
      </c>
      <c r="Y95" s="164" t="str">
        <f>IF(Y94="","",VLOOKUP(Y94,'様式３－２'!$C$7:$L$48,10,FALSE))</f>
        <v/>
      </c>
      <c r="Z95" s="164" t="str">
        <f>IF(Z94="","",VLOOKUP(Z94,'様式３－２'!$C$7:$L$48,10,FALSE))</f>
        <v/>
      </c>
      <c r="AA95" s="164" t="str">
        <f>IF(AA94="","",VLOOKUP(AA94,'様式３－２'!$C$7:$L$48,10,FALSE))</f>
        <v/>
      </c>
      <c r="AB95" s="164" t="str">
        <f>IF(AB94="","",VLOOKUP(AB94,'様式３－２'!$C$7:$L$48,10,FALSE))</f>
        <v/>
      </c>
      <c r="AC95" s="165" t="str">
        <f>IF(AC94="","",VLOOKUP(AC94,'様式３－２'!$C$7:$L$48,10,FALSE))</f>
        <v/>
      </c>
      <c r="AD95" s="163" t="str">
        <f>IF(AD94="","",VLOOKUP(AD94,'様式３－２'!$C$7:$L$48,10,FALSE))</f>
        <v/>
      </c>
      <c r="AE95" s="164" t="str">
        <f>IF(AE94="","",VLOOKUP(AE94,'様式３－２'!$C$7:$L$48,10,FALSE))</f>
        <v/>
      </c>
      <c r="AF95" s="164" t="str">
        <f>IF(AF94="","",VLOOKUP(AF94,'様式３－２'!$C$7:$L$48,10,FALSE))</f>
        <v/>
      </c>
      <c r="AG95" s="164" t="str">
        <f>IF(AG94="","",VLOOKUP(AG94,'様式３－２'!$C$7:$L$48,10,FALSE))</f>
        <v/>
      </c>
      <c r="AH95" s="164" t="str">
        <f>IF(AH94="","",VLOOKUP(AH94,'様式３－２'!$C$7:$L$48,10,FALSE))</f>
        <v/>
      </c>
      <c r="AI95" s="164" t="str">
        <f>IF(AI94="","",VLOOKUP(AI94,'様式３－２'!$C$7:$L$48,10,FALSE))</f>
        <v/>
      </c>
      <c r="AJ95" s="165" t="str">
        <f>IF(AJ94="","",VLOOKUP(AJ94,'様式３－２'!$C$7:$L$48,10,FALSE))</f>
        <v/>
      </c>
      <c r="AK95" s="163" t="str">
        <f>IF(AK94="","",VLOOKUP(AK94,'様式３－２'!$C$7:$L$48,10,FALSE))</f>
        <v/>
      </c>
      <c r="AL95" s="164" t="str">
        <f>IF(AL94="","",VLOOKUP(AL94,'様式３－２'!$C$7:$L$48,10,FALSE))</f>
        <v/>
      </c>
      <c r="AM95" s="164" t="str">
        <f>IF(AM94="","",VLOOKUP(AM94,'様式３－２'!$C$7:$L$48,10,FALSE))</f>
        <v/>
      </c>
      <c r="AN95" s="164" t="str">
        <f>IF(AN94="","",VLOOKUP(AN94,'様式３－２'!$C$7:$L$48,10,FALSE))</f>
        <v/>
      </c>
      <c r="AO95" s="164" t="str">
        <f>IF(AO94="","",VLOOKUP(AO94,'様式３－２'!$C$7:$L$48,10,FALSE))</f>
        <v/>
      </c>
      <c r="AP95" s="164" t="str">
        <f>IF(AP94="","",VLOOKUP(AP94,'様式３－２'!$C$7:$L$48,10,FALSE))</f>
        <v/>
      </c>
      <c r="AQ95" s="165" t="str">
        <f>IF(AQ94="","",VLOOKUP(AQ94,'様式３－２'!$C$7:$L$48,10,FALSE))</f>
        <v/>
      </c>
      <c r="AR95" s="163" t="str">
        <f>IF(AR94="","",VLOOKUP(AR94,'様式３－２'!$C$7:$L$48,10,FALSE))</f>
        <v/>
      </c>
      <c r="AS95" s="164" t="str">
        <f>IF(AS94="","",VLOOKUP(AS94,'様式３－２'!$C$7:$L$48,10,FALSE))</f>
        <v/>
      </c>
      <c r="AT95" s="164" t="str">
        <f>IF(AT94="","",VLOOKUP(AT94,'様式３－２'!$C$7:$L$48,10,FALSE))</f>
        <v/>
      </c>
      <c r="AU95" s="164" t="str">
        <f>IF(AU94="","",VLOOKUP(AU94,'様式３－２'!$C$7:$L$48,10,FALSE))</f>
        <v/>
      </c>
      <c r="AV95" s="164" t="str">
        <f>IF(AV94="","",VLOOKUP(AV94,'様式３－２'!$C$7:$L$48,10,FALSE))</f>
        <v/>
      </c>
      <c r="AW95" s="164" t="str">
        <f>IF(AW94="","",VLOOKUP(AW94,'様式３－２'!$C$7:$L$48,10,FALSE))</f>
        <v/>
      </c>
      <c r="AX95" s="165" t="str">
        <f>IF(AX94="","",VLOOKUP(AX94,'様式３－２'!$C$7:$L$48,10,FALSE))</f>
        <v/>
      </c>
      <c r="AY95" s="163" t="str">
        <f>IF(AY94="","",VLOOKUP(AY94,'様式３－２'!$C$7:$L$48,10,FALSE))</f>
        <v/>
      </c>
      <c r="AZ95" s="164" t="str">
        <f>IF(AZ94="","",VLOOKUP(AZ94,'様式３－２'!$C$7:$L$48,10,FALSE))</f>
        <v/>
      </c>
      <c r="BA95" s="164" t="str">
        <f>IF(BA94="","",VLOOKUP(BA94,'様式３－２'!$C$7:$L$48,10,FALSE))</f>
        <v/>
      </c>
      <c r="BB95" s="294">
        <f>IF($BE$4="４週",SUM(W95:AX95),IF($BE$4="暦月",SUM(W95:BA95),""))</f>
        <v>0</v>
      </c>
      <c r="BC95" s="295"/>
      <c r="BD95" s="296">
        <f>IF($BE$4="４週",BB95/4,IF($BE$4="暦月",(BB95/($BE$9/7)),""))</f>
        <v>0</v>
      </c>
      <c r="BE95" s="295"/>
      <c r="BF95" s="291"/>
      <c r="BG95" s="292"/>
      <c r="BH95" s="292"/>
      <c r="BI95" s="292"/>
      <c r="BJ95" s="293"/>
    </row>
    <row r="96" spans="2:62" ht="20.25" customHeight="1" x14ac:dyDescent="0.4">
      <c r="B96" s="277">
        <f>B94+1</f>
        <v>40</v>
      </c>
      <c r="C96" s="279"/>
      <c r="D96" s="280"/>
      <c r="E96" s="153"/>
      <c r="F96" s="154"/>
      <c r="G96" s="153"/>
      <c r="H96" s="154"/>
      <c r="I96" s="283"/>
      <c r="J96" s="284"/>
      <c r="K96" s="287"/>
      <c r="L96" s="288"/>
      <c r="M96" s="288"/>
      <c r="N96" s="280"/>
      <c r="O96" s="256"/>
      <c r="P96" s="257"/>
      <c r="Q96" s="257"/>
      <c r="R96" s="257"/>
      <c r="S96" s="258"/>
      <c r="T96" s="185" t="s">
        <v>18</v>
      </c>
      <c r="U96" s="108"/>
      <c r="V96" s="109"/>
      <c r="W96" s="95"/>
      <c r="X96" s="96"/>
      <c r="Y96" s="96"/>
      <c r="Z96" s="96"/>
      <c r="AA96" s="96"/>
      <c r="AB96" s="96"/>
      <c r="AC96" s="97"/>
      <c r="AD96" s="95"/>
      <c r="AE96" s="96"/>
      <c r="AF96" s="96"/>
      <c r="AG96" s="96"/>
      <c r="AH96" s="96"/>
      <c r="AI96" s="96"/>
      <c r="AJ96" s="97"/>
      <c r="AK96" s="95"/>
      <c r="AL96" s="96"/>
      <c r="AM96" s="96"/>
      <c r="AN96" s="96"/>
      <c r="AO96" s="96"/>
      <c r="AP96" s="96"/>
      <c r="AQ96" s="97"/>
      <c r="AR96" s="95"/>
      <c r="AS96" s="96"/>
      <c r="AT96" s="96"/>
      <c r="AU96" s="96"/>
      <c r="AV96" s="96"/>
      <c r="AW96" s="96"/>
      <c r="AX96" s="97"/>
      <c r="AY96" s="95"/>
      <c r="AZ96" s="96"/>
      <c r="BA96" s="98"/>
      <c r="BB96" s="262"/>
      <c r="BC96" s="263"/>
      <c r="BD96" s="264"/>
      <c r="BE96" s="265"/>
      <c r="BF96" s="266"/>
      <c r="BG96" s="267"/>
      <c r="BH96" s="267"/>
      <c r="BI96" s="267"/>
      <c r="BJ96" s="268"/>
    </row>
    <row r="97" spans="2:62" ht="20.25" customHeight="1" x14ac:dyDescent="0.4">
      <c r="B97" s="297"/>
      <c r="C97" s="298"/>
      <c r="D97" s="299"/>
      <c r="E97" s="197"/>
      <c r="F97" s="198">
        <f>C96</f>
        <v>0</v>
      </c>
      <c r="G97" s="197"/>
      <c r="H97" s="198">
        <f>I96</f>
        <v>0</v>
      </c>
      <c r="I97" s="300"/>
      <c r="J97" s="301"/>
      <c r="K97" s="302"/>
      <c r="L97" s="303"/>
      <c r="M97" s="303"/>
      <c r="N97" s="299"/>
      <c r="O97" s="256"/>
      <c r="P97" s="257"/>
      <c r="Q97" s="257"/>
      <c r="R97" s="257"/>
      <c r="S97" s="258"/>
      <c r="T97" s="186" t="s">
        <v>203</v>
      </c>
      <c r="U97" s="110"/>
      <c r="V97" s="187"/>
      <c r="W97" s="163" t="str">
        <f>IF(W96="","",VLOOKUP(W96,'様式３－２'!$C$7:$L$48,10,FALSE))</f>
        <v/>
      </c>
      <c r="X97" s="164" t="str">
        <f>IF(X96="","",VLOOKUP(X96,'様式３－２'!$C$7:$L$48,10,FALSE))</f>
        <v/>
      </c>
      <c r="Y97" s="164" t="str">
        <f>IF(Y96="","",VLOOKUP(Y96,'様式３－２'!$C$7:$L$48,10,FALSE))</f>
        <v/>
      </c>
      <c r="Z97" s="164" t="str">
        <f>IF(Z96="","",VLOOKUP(Z96,'様式３－２'!$C$7:$L$48,10,FALSE))</f>
        <v/>
      </c>
      <c r="AA97" s="164" t="str">
        <f>IF(AA96="","",VLOOKUP(AA96,'様式３－２'!$C$7:$L$48,10,FALSE))</f>
        <v/>
      </c>
      <c r="AB97" s="164" t="str">
        <f>IF(AB96="","",VLOOKUP(AB96,'様式３－２'!$C$7:$L$48,10,FALSE))</f>
        <v/>
      </c>
      <c r="AC97" s="165" t="str">
        <f>IF(AC96="","",VLOOKUP(AC96,'様式３－２'!$C$7:$L$48,10,FALSE))</f>
        <v/>
      </c>
      <c r="AD97" s="163" t="str">
        <f>IF(AD96="","",VLOOKUP(AD96,'様式３－２'!$C$7:$L$48,10,FALSE))</f>
        <v/>
      </c>
      <c r="AE97" s="164" t="str">
        <f>IF(AE96="","",VLOOKUP(AE96,'様式３－２'!$C$7:$L$48,10,FALSE))</f>
        <v/>
      </c>
      <c r="AF97" s="164" t="str">
        <f>IF(AF96="","",VLOOKUP(AF96,'様式３－２'!$C$7:$L$48,10,FALSE))</f>
        <v/>
      </c>
      <c r="AG97" s="164" t="str">
        <f>IF(AG96="","",VLOOKUP(AG96,'様式３－２'!$C$7:$L$48,10,FALSE))</f>
        <v/>
      </c>
      <c r="AH97" s="164" t="str">
        <f>IF(AH96="","",VLOOKUP(AH96,'様式３－２'!$C$7:$L$48,10,FALSE))</f>
        <v/>
      </c>
      <c r="AI97" s="164" t="str">
        <f>IF(AI96="","",VLOOKUP(AI96,'様式３－２'!$C$7:$L$48,10,FALSE))</f>
        <v/>
      </c>
      <c r="AJ97" s="165" t="str">
        <f>IF(AJ96="","",VLOOKUP(AJ96,'様式３－２'!$C$7:$L$48,10,FALSE))</f>
        <v/>
      </c>
      <c r="AK97" s="163" t="str">
        <f>IF(AK96="","",VLOOKUP(AK96,'様式３－２'!$C$7:$L$48,10,FALSE))</f>
        <v/>
      </c>
      <c r="AL97" s="164" t="str">
        <f>IF(AL96="","",VLOOKUP(AL96,'様式３－２'!$C$7:$L$48,10,FALSE))</f>
        <v/>
      </c>
      <c r="AM97" s="164" t="str">
        <f>IF(AM96="","",VLOOKUP(AM96,'様式３－２'!$C$7:$L$48,10,FALSE))</f>
        <v/>
      </c>
      <c r="AN97" s="164" t="str">
        <f>IF(AN96="","",VLOOKUP(AN96,'様式３－２'!$C$7:$L$48,10,FALSE))</f>
        <v/>
      </c>
      <c r="AO97" s="164" t="str">
        <f>IF(AO96="","",VLOOKUP(AO96,'様式３－２'!$C$7:$L$48,10,FALSE))</f>
        <v/>
      </c>
      <c r="AP97" s="164" t="str">
        <f>IF(AP96="","",VLOOKUP(AP96,'様式３－２'!$C$7:$L$48,10,FALSE))</f>
        <v/>
      </c>
      <c r="AQ97" s="165" t="str">
        <f>IF(AQ96="","",VLOOKUP(AQ96,'様式３－２'!$C$7:$L$48,10,FALSE))</f>
        <v/>
      </c>
      <c r="AR97" s="163" t="str">
        <f>IF(AR96="","",VLOOKUP(AR96,'様式３－２'!$C$7:$L$48,10,FALSE))</f>
        <v/>
      </c>
      <c r="AS97" s="164" t="str">
        <f>IF(AS96="","",VLOOKUP(AS96,'様式３－２'!$C$7:$L$48,10,FALSE))</f>
        <v/>
      </c>
      <c r="AT97" s="164" t="str">
        <f>IF(AT96="","",VLOOKUP(AT96,'様式３－２'!$C$7:$L$48,10,FALSE))</f>
        <v/>
      </c>
      <c r="AU97" s="164" t="str">
        <f>IF(AU96="","",VLOOKUP(AU96,'様式３－２'!$C$7:$L$48,10,FALSE))</f>
        <v/>
      </c>
      <c r="AV97" s="164" t="str">
        <f>IF(AV96="","",VLOOKUP(AV96,'様式３－２'!$C$7:$L$48,10,FALSE))</f>
        <v/>
      </c>
      <c r="AW97" s="164" t="str">
        <f>IF(AW96="","",VLOOKUP(AW96,'様式３－２'!$C$7:$L$48,10,FALSE))</f>
        <v/>
      </c>
      <c r="AX97" s="165" t="str">
        <f>IF(AX96="","",VLOOKUP(AX96,'様式３－２'!$C$7:$L$48,10,FALSE))</f>
        <v/>
      </c>
      <c r="AY97" s="163" t="str">
        <f>IF(AY96="","",VLOOKUP(AY96,'様式３－２'!$C$7:$L$48,10,FALSE))</f>
        <v/>
      </c>
      <c r="AZ97" s="164" t="str">
        <f>IF(AZ96="","",VLOOKUP(AZ96,'様式３－２'!$C$7:$L$48,10,FALSE))</f>
        <v/>
      </c>
      <c r="BA97" s="164" t="str">
        <f>IF(BA96="","",VLOOKUP(BA96,'様式３－２'!$C$7:$L$48,10,FALSE))</f>
        <v/>
      </c>
      <c r="BB97" s="294">
        <f>IF($BE$4="４週",SUM(W97:AX97),IF($BE$4="暦月",SUM(W97:BA97),""))</f>
        <v>0</v>
      </c>
      <c r="BC97" s="295"/>
      <c r="BD97" s="296">
        <f>IF($BE$4="４週",BB97/4,IF($BE$4="暦月",(BB97/($BE$9/7)),""))</f>
        <v>0</v>
      </c>
      <c r="BE97" s="295"/>
      <c r="BF97" s="291"/>
      <c r="BG97" s="292"/>
      <c r="BH97" s="292"/>
      <c r="BI97" s="292"/>
      <c r="BJ97" s="293"/>
    </row>
    <row r="98" spans="2:62" ht="20.25" customHeight="1" x14ac:dyDescent="0.4">
      <c r="B98" s="277">
        <f>B96+1</f>
        <v>41</v>
      </c>
      <c r="C98" s="279"/>
      <c r="D98" s="280"/>
      <c r="E98" s="153"/>
      <c r="F98" s="154"/>
      <c r="G98" s="153"/>
      <c r="H98" s="154"/>
      <c r="I98" s="283"/>
      <c r="J98" s="284"/>
      <c r="K98" s="287"/>
      <c r="L98" s="288"/>
      <c r="M98" s="288"/>
      <c r="N98" s="280"/>
      <c r="O98" s="256"/>
      <c r="P98" s="257"/>
      <c r="Q98" s="257"/>
      <c r="R98" s="257"/>
      <c r="S98" s="258"/>
      <c r="T98" s="185" t="s">
        <v>18</v>
      </c>
      <c r="U98" s="108"/>
      <c r="V98" s="109"/>
      <c r="W98" s="95"/>
      <c r="X98" s="96"/>
      <c r="Y98" s="96"/>
      <c r="Z98" s="96"/>
      <c r="AA98" s="96"/>
      <c r="AB98" s="96"/>
      <c r="AC98" s="97"/>
      <c r="AD98" s="95"/>
      <c r="AE98" s="96"/>
      <c r="AF98" s="96"/>
      <c r="AG98" s="96"/>
      <c r="AH98" s="96"/>
      <c r="AI98" s="96"/>
      <c r="AJ98" s="97"/>
      <c r="AK98" s="95"/>
      <c r="AL98" s="96"/>
      <c r="AM98" s="96"/>
      <c r="AN98" s="96"/>
      <c r="AO98" s="96"/>
      <c r="AP98" s="96"/>
      <c r="AQ98" s="97"/>
      <c r="AR98" s="95"/>
      <c r="AS98" s="96"/>
      <c r="AT98" s="96"/>
      <c r="AU98" s="96"/>
      <c r="AV98" s="96"/>
      <c r="AW98" s="96"/>
      <c r="AX98" s="97"/>
      <c r="AY98" s="95"/>
      <c r="AZ98" s="96"/>
      <c r="BA98" s="98"/>
      <c r="BB98" s="262"/>
      <c r="BC98" s="263"/>
      <c r="BD98" s="264"/>
      <c r="BE98" s="265"/>
      <c r="BF98" s="266"/>
      <c r="BG98" s="267"/>
      <c r="BH98" s="267"/>
      <c r="BI98" s="267"/>
      <c r="BJ98" s="268"/>
    </row>
    <row r="99" spans="2:62" ht="20.25" customHeight="1" x14ac:dyDescent="0.4">
      <c r="B99" s="297"/>
      <c r="C99" s="298"/>
      <c r="D99" s="299"/>
      <c r="E99" s="197"/>
      <c r="F99" s="198">
        <f>C98</f>
        <v>0</v>
      </c>
      <c r="G99" s="197"/>
      <c r="H99" s="198">
        <f>I98</f>
        <v>0</v>
      </c>
      <c r="I99" s="300"/>
      <c r="J99" s="301"/>
      <c r="K99" s="302"/>
      <c r="L99" s="303"/>
      <c r="M99" s="303"/>
      <c r="N99" s="299"/>
      <c r="O99" s="256"/>
      <c r="P99" s="257"/>
      <c r="Q99" s="257"/>
      <c r="R99" s="257"/>
      <c r="S99" s="258"/>
      <c r="T99" s="186" t="s">
        <v>203</v>
      </c>
      <c r="U99" s="110"/>
      <c r="V99" s="187"/>
      <c r="W99" s="163" t="str">
        <f>IF(W98="","",VLOOKUP(W98,'様式３－２'!$C$7:$L$48,10,FALSE))</f>
        <v/>
      </c>
      <c r="X99" s="164" t="str">
        <f>IF(X98="","",VLOOKUP(X98,'様式３－２'!$C$7:$L$48,10,FALSE))</f>
        <v/>
      </c>
      <c r="Y99" s="164" t="str">
        <f>IF(Y98="","",VLOOKUP(Y98,'様式３－２'!$C$7:$L$48,10,FALSE))</f>
        <v/>
      </c>
      <c r="Z99" s="164" t="str">
        <f>IF(Z98="","",VLOOKUP(Z98,'様式３－２'!$C$7:$L$48,10,FALSE))</f>
        <v/>
      </c>
      <c r="AA99" s="164" t="str">
        <f>IF(AA98="","",VLOOKUP(AA98,'様式３－２'!$C$7:$L$48,10,FALSE))</f>
        <v/>
      </c>
      <c r="AB99" s="164" t="str">
        <f>IF(AB98="","",VLOOKUP(AB98,'様式３－２'!$C$7:$L$48,10,FALSE))</f>
        <v/>
      </c>
      <c r="AC99" s="165" t="str">
        <f>IF(AC98="","",VLOOKUP(AC98,'様式３－２'!$C$7:$L$48,10,FALSE))</f>
        <v/>
      </c>
      <c r="AD99" s="163" t="str">
        <f>IF(AD98="","",VLOOKUP(AD98,'様式３－２'!$C$7:$L$48,10,FALSE))</f>
        <v/>
      </c>
      <c r="AE99" s="164" t="str">
        <f>IF(AE98="","",VLOOKUP(AE98,'様式３－２'!$C$7:$L$48,10,FALSE))</f>
        <v/>
      </c>
      <c r="AF99" s="164" t="str">
        <f>IF(AF98="","",VLOOKUP(AF98,'様式３－２'!$C$7:$L$48,10,FALSE))</f>
        <v/>
      </c>
      <c r="AG99" s="164" t="str">
        <f>IF(AG98="","",VLOOKUP(AG98,'様式３－２'!$C$7:$L$48,10,FALSE))</f>
        <v/>
      </c>
      <c r="AH99" s="164" t="str">
        <f>IF(AH98="","",VLOOKUP(AH98,'様式３－２'!$C$7:$L$48,10,FALSE))</f>
        <v/>
      </c>
      <c r="AI99" s="164" t="str">
        <f>IF(AI98="","",VLOOKUP(AI98,'様式３－２'!$C$7:$L$48,10,FALSE))</f>
        <v/>
      </c>
      <c r="AJ99" s="165" t="str">
        <f>IF(AJ98="","",VLOOKUP(AJ98,'様式３－２'!$C$7:$L$48,10,FALSE))</f>
        <v/>
      </c>
      <c r="AK99" s="163" t="str">
        <f>IF(AK98="","",VLOOKUP(AK98,'様式３－２'!$C$7:$L$48,10,FALSE))</f>
        <v/>
      </c>
      <c r="AL99" s="164" t="str">
        <f>IF(AL98="","",VLOOKUP(AL98,'様式３－２'!$C$7:$L$48,10,FALSE))</f>
        <v/>
      </c>
      <c r="AM99" s="164" t="str">
        <f>IF(AM98="","",VLOOKUP(AM98,'様式３－２'!$C$7:$L$48,10,FALSE))</f>
        <v/>
      </c>
      <c r="AN99" s="164" t="str">
        <f>IF(AN98="","",VLOOKUP(AN98,'様式３－２'!$C$7:$L$48,10,FALSE))</f>
        <v/>
      </c>
      <c r="AO99" s="164" t="str">
        <f>IF(AO98="","",VLOOKUP(AO98,'様式３－２'!$C$7:$L$48,10,FALSE))</f>
        <v/>
      </c>
      <c r="AP99" s="164" t="str">
        <f>IF(AP98="","",VLOOKUP(AP98,'様式３－２'!$C$7:$L$48,10,FALSE))</f>
        <v/>
      </c>
      <c r="AQ99" s="165" t="str">
        <f>IF(AQ98="","",VLOOKUP(AQ98,'様式３－２'!$C$7:$L$48,10,FALSE))</f>
        <v/>
      </c>
      <c r="AR99" s="163" t="str">
        <f>IF(AR98="","",VLOOKUP(AR98,'様式３－２'!$C$7:$L$48,10,FALSE))</f>
        <v/>
      </c>
      <c r="AS99" s="164" t="str">
        <f>IF(AS98="","",VLOOKUP(AS98,'様式３－２'!$C$7:$L$48,10,FALSE))</f>
        <v/>
      </c>
      <c r="AT99" s="164" t="str">
        <f>IF(AT98="","",VLOOKUP(AT98,'様式３－２'!$C$7:$L$48,10,FALSE))</f>
        <v/>
      </c>
      <c r="AU99" s="164" t="str">
        <f>IF(AU98="","",VLOOKUP(AU98,'様式３－２'!$C$7:$L$48,10,FALSE))</f>
        <v/>
      </c>
      <c r="AV99" s="164" t="str">
        <f>IF(AV98="","",VLOOKUP(AV98,'様式３－２'!$C$7:$L$48,10,FALSE))</f>
        <v/>
      </c>
      <c r="AW99" s="164" t="str">
        <f>IF(AW98="","",VLOOKUP(AW98,'様式３－２'!$C$7:$L$48,10,FALSE))</f>
        <v/>
      </c>
      <c r="AX99" s="165" t="str">
        <f>IF(AX98="","",VLOOKUP(AX98,'様式３－２'!$C$7:$L$48,10,FALSE))</f>
        <v/>
      </c>
      <c r="AY99" s="163" t="str">
        <f>IF(AY98="","",VLOOKUP(AY98,'様式３－２'!$C$7:$L$48,10,FALSE))</f>
        <v/>
      </c>
      <c r="AZ99" s="164" t="str">
        <f>IF(AZ98="","",VLOOKUP(AZ98,'様式３－２'!$C$7:$L$48,10,FALSE))</f>
        <v/>
      </c>
      <c r="BA99" s="164" t="str">
        <f>IF(BA98="","",VLOOKUP(BA98,'様式３－２'!$C$7:$L$48,10,FALSE))</f>
        <v/>
      </c>
      <c r="BB99" s="294">
        <f>IF($BE$4="４週",SUM(W99:AX99),IF($BE$4="暦月",SUM(W99:BA99),""))</f>
        <v>0</v>
      </c>
      <c r="BC99" s="295"/>
      <c r="BD99" s="296">
        <f>IF($BE$4="４週",BB99/4,IF($BE$4="暦月",(BB99/($BE$9/7)),""))</f>
        <v>0</v>
      </c>
      <c r="BE99" s="295"/>
      <c r="BF99" s="291"/>
      <c r="BG99" s="292"/>
      <c r="BH99" s="292"/>
      <c r="BI99" s="292"/>
      <c r="BJ99" s="293"/>
    </row>
    <row r="100" spans="2:62" ht="20.25" customHeight="1" x14ac:dyDescent="0.4">
      <c r="B100" s="277">
        <f>B98+1</f>
        <v>42</v>
      </c>
      <c r="C100" s="279"/>
      <c r="D100" s="280"/>
      <c r="E100" s="153"/>
      <c r="F100" s="154"/>
      <c r="G100" s="153"/>
      <c r="H100" s="154"/>
      <c r="I100" s="283"/>
      <c r="J100" s="284"/>
      <c r="K100" s="287"/>
      <c r="L100" s="288"/>
      <c r="M100" s="288"/>
      <c r="N100" s="280"/>
      <c r="O100" s="256"/>
      <c r="P100" s="257"/>
      <c r="Q100" s="257"/>
      <c r="R100" s="257"/>
      <c r="S100" s="258"/>
      <c r="T100" s="185" t="s">
        <v>18</v>
      </c>
      <c r="U100" s="108"/>
      <c r="V100" s="109"/>
      <c r="W100" s="95"/>
      <c r="X100" s="96"/>
      <c r="Y100" s="96"/>
      <c r="Z100" s="96"/>
      <c r="AA100" s="96"/>
      <c r="AB100" s="96"/>
      <c r="AC100" s="97"/>
      <c r="AD100" s="95"/>
      <c r="AE100" s="96"/>
      <c r="AF100" s="96"/>
      <c r="AG100" s="96"/>
      <c r="AH100" s="96"/>
      <c r="AI100" s="96"/>
      <c r="AJ100" s="97"/>
      <c r="AK100" s="95"/>
      <c r="AL100" s="96"/>
      <c r="AM100" s="96"/>
      <c r="AN100" s="96"/>
      <c r="AO100" s="96"/>
      <c r="AP100" s="96"/>
      <c r="AQ100" s="97"/>
      <c r="AR100" s="95"/>
      <c r="AS100" s="96"/>
      <c r="AT100" s="96"/>
      <c r="AU100" s="96"/>
      <c r="AV100" s="96"/>
      <c r="AW100" s="96"/>
      <c r="AX100" s="97"/>
      <c r="AY100" s="95"/>
      <c r="AZ100" s="96"/>
      <c r="BA100" s="98"/>
      <c r="BB100" s="262"/>
      <c r="BC100" s="263"/>
      <c r="BD100" s="264"/>
      <c r="BE100" s="265"/>
      <c r="BF100" s="266"/>
      <c r="BG100" s="267"/>
      <c r="BH100" s="267"/>
      <c r="BI100" s="267"/>
      <c r="BJ100" s="268"/>
    </row>
    <row r="101" spans="2:62" ht="20.25" customHeight="1" x14ac:dyDescent="0.4">
      <c r="B101" s="297"/>
      <c r="C101" s="298"/>
      <c r="D101" s="299"/>
      <c r="E101" s="197"/>
      <c r="F101" s="198">
        <f>C100</f>
        <v>0</v>
      </c>
      <c r="G101" s="197"/>
      <c r="H101" s="198">
        <f>I100</f>
        <v>0</v>
      </c>
      <c r="I101" s="300"/>
      <c r="J101" s="301"/>
      <c r="K101" s="302"/>
      <c r="L101" s="303"/>
      <c r="M101" s="303"/>
      <c r="N101" s="299"/>
      <c r="O101" s="256"/>
      <c r="P101" s="257"/>
      <c r="Q101" s="257"/>
      <c r="R101" s="257"/>
      <c r="S101" s="258"/>
      <c r="T101" s="186" t="s">
        <v>203</v>
      </c>
      <c r="U101" s="110"/>
      <c r="V101" s="187"/>
      <c r="W101" s="163" t="str">
        <f>IF(W100="","",VLOOKUP(W100,'様式３－２'!$C$7:$L$48,10,FALSE))</f>
        <v/>
      </c>
      <c r="X101" s="164" t="str">
        <f>IF(X100="","",VLOOKUP(X100,'様式３－２'!$C$7:$L$48,10,FALSE))</f>
        <v/>
      </c>
      <c r="Y101" s="164" t="str">
        <f>IF(Y100="","",VLOOKUP(Y100,'様式３－２'!$C$7:$L$48,10,FALSE))</f>
        <v/>
      </c>
      <c r="Z101" s="164" t="str">
        <f>IF(Z100="","",VLOOKUP(Z100,'様式３－２'!$C$7:$L$48,10,FALSE))</f>
        <v/>
      </c>
      <c r="AA101" s="164" t="str">
        <f>IF(AA100="","",VLOOKUP(AA100,'様式３－２'!$C$7:$L$48,10,FALSE))</f>
        <v/>
      </c>
      <c r="AB101" s="164" t="str">
        <f>IF(AB100="","",VLOOKUP(AB100,'様式３－２'!$C$7:$L$48,10,FALSE))</f>
        <v/>
      </c>
      <c r="AC101" s="165" t="str">
        <f>IF(AC100="","",VLOOKUP(AC100,'様式３－２'!$C$7:$L$48,10,FALSE))</f>
        <v/>
      </c>
      <c r="AD101" s="163" t="str">
        <f>IF(AD100="","",VLOOKUP(AD100,'様式３－２'!$C$7:$L$48,10,FALSE))</f>
        <v/>
      </c>
      <c r="AE101" s="164" t="str">
        <f>IF(AE100="","",VLOOKUP(AE100,'様式３－２'!$C$7:$L$48,10,FALSE))</f>
        <v/>
      </c>
      <c r="AF101" s="164" t="str">
        <f>IF(AF100="","",VLOOKUP(AF100,'様式３－２'!$C$7:$L$48,10,FALSE))</f>
        <v/>
      </c>
      <c r="AG101" s="164" t="str">
        <f>IF(AG100="","",VLOOKUP(AG100,'様式３－２'!$C$7:$L$48,10,FALSE))</f>
        <v/>
      </c>
      <c r="AH101" s="164" t="str">
        <f>IF(AH100="","",VLOOKUP(AH100,'様式３－２'!$C$7:$L$48,10,FALSE))</f>
        <v/>
      </c>
      <c r="AI101" s="164" t="str">
        <f>IF(AI100="","",VLOOKUP(AI100,'様式３－２'!$C$7:$L$48,10,FALSE))</f>
        <v/>
      </c>
      <c r="AJ101" s="165" t="str">
        <f>IF(AJ100="","",VLOOKUP(AJ100,'様式３－２'!$C$7:$L$48,10,FALSE))</f>
        <v/>
      </c>
      <c r="AK101" s="163" t="str">
        <f>IF(AK100="","",VLOOKUP(AK100,'様式３－２'!$C$7:$L$48,10,FALSE))</f>
        <v/>
      </c>
      <c r="AL101" s="164" t="str">
        <f>IF(AL100="","",VLOOKUP(AL100,'様式３－２'!$C$7:$L$48,10,FALSE))</f>
        <v/>
      </c>
      <c r="AM101" s="164" t="str">
        <f>IF(AM100="","",VLOOKUP(AM100,'様式３－２'!$C$7:$L$48,10,FALSE))</f>
        <v/>
      </c>
      <c r="AN101" s="164" t="str">
        <f>IF(AN100="","",VLOOKUP(AN100,'様式３－２'!$C$7:$L$48,10,FALSE))</f>
        <v/>
      </c>
      <c r="AO101" s="164" t="str">
        <f>IF(AO100="","",VLOOKUP(AO100,'様式３－２'!$C$7:$L$48,10,FALSE))</f>
        <v/>
      </c>
      <c r="AP101" s="164" t="str">
        <f>IF(AP100="","",VLOOKUP(AP100,'様式３－２'!$C$7:$L$48,10,FALSE))</f>
        <v/>
      </c>
      <c r="AQ101" s="165" t="str">
        <f>IF(AQ100="","",VLOOKUP(AQ100,'様式３－２'!$C$7:$L$48,10,FALSE))</f>
        <v/>
      </c>
      <c r="AR101" s="163" t="str">
        <f>IF(AR100="","",VLOOKUP(AR100,'様式３－２'!$C$7:$L$48,10,FALSE))</f>
        <v/>
      </c>
      <c r="AS101" s="164" t="str">
        <f>IF(AS100="","",VLOOKUP(AS100,'様式３－２'!$C$7:$L$48,10,FALSE))</f>
        <v/>
      </c>
      <c r="AT101" s="164" t="str">
        <f>IF(AT100="","",VLOOKUP(AT100,'様式３－２'!$C$7:$L$48,10,FALSE))</f>
        <v/>
      </c>
      <c r="AU101" s="164" t="str">
        <f>IF(AU100="","",VLOOKUP(AU100,'様式３－２'!$C$7:$L$48,10,FALSE))</f>
        <v/>
      </c>
      <c r="AV101" s="164" t="str">
        <f>IF(AV100="","",VLOOKUP(AV100,'様式３－２'!$C$7:$L$48,10,FALSE))</f>
        <v/>
      </c>
      <c r="AW101" s="164" t="str">
        <f>IF(AW100="","",VLOOKUP(AW100,'様式３－２'!$C$7:$L$48,10,FALSE))</f>
        <v/>
      </c>
      <c r="AX101" s="165" t="str">
        <f>IF(AX100="","",VLOOKUP(AX100,'様式３－２'!$C$7:$L$48,10,FALSE))</f>
        <v/>
      </c>
      <c r="AY101" s="163" t="str">
        <f>IF(AY100="","",VLOOKUP(AY100,'様式３－２'!$C$7:$L$48,10,FALSE))</f>
        <v/>
      </c>
      <c r="AZ101" s="164" t="str">
        <f>IF(AZ100="","",VLOOKUP(AZ100,'様式３－２'!$C$7:$L$48,10,FALSE))</f>
        <v/>
      </c>
      <c r="BA101" s="164" t="str">
        <f>IF(BA100="","",VLOOKUP(BA100,'様式３－２'!$C$7:$L$48,10,FALSE))</f>
        <v/>
      </c>
      <c r="BB101" s="294">
        <f>IF($BE$4="４週",SUM(W101:AX101),IF($BE$4="暦月",SUM(W101:BA101),""))</f>
        <v>0</v>
      </c>
      <c r="BC101" s="295"/>
      <c r="BD101" s="296">
        <f>IF($BE$4="４週",BB101/4,IF($BE$4="暦月",(BB101/($BE$9/7)),""))</f>
        <v>0</v>
      </c>
      <c r="BE101" s="295"/>
      <c r="BF101" s="291"/>
      <c r="BG101" s="292"/>
      <c r="BH101" s="292"/>
      <c r="BI101" s="292"/>
      <c r="BJ101" s="293"/>
    </row>
    <row r="102" spans="2:62" ht="20.25" customHeight="1" x14ac:dyDescent="0.4">
      <c r="B102" s="277">
        <f>B100+1</f>
        <v>43</v>
      </c>
      <c r="C102" s="279"/>
      <c r="D102" s="280"/>
      <c r="E102" s="153"/>
      <c r="F102" s="154"/>
      <c r="G102" s="153"/>
      <c r="H102" s="154"/>
      <c r="I102" s="283"/>
      <c r="J102" s="284"/>
      <c r="K102" s="287"/>
      <c r="L102" s="288"/>
      <c r="M102" s="288"/>
      <c r="N102" s="280"/>
      <c r="O102" s="256"/>
      <c r="P102" s="257"/>
      <c r="Q102" s="257"/>
      <c r="R102" s="257"/>
      <c r="S102" s="258"/>
      <c r="T102" s="185" t="s">
        <v>18</v>
      </c>
      <c r="U102" s="108"/>
      <c r="V102" s="109"/>
      <c r="W102" s="95"/>
      <c r="X102" s="96"/>
      <c r="Y102" s="96"/>
      <c r="Z102" s="96"/>
      <c r="AA102" s="96"/>
      <c r="AB102" s="96"/>
      <c r="AC102" s="97"/>
      <c r="AD102" s="95"/>
      <c r="AE102" s="96"/>
      <c r="AF102" s="96"/>
      <c r="AG102" s="96"/>
      <c r="AH102" s="96"/>
      <c r="AI102" s="96"/>
      <c r="AJ102" s="97"/>
      <c r="AK102" s="95"/>
      <c r="AL102" s="96"/>
      <c r="AM102" s="96"/>
      <c r="AN102" s="96"/>
      <c r="AO102" s="96"/>
      <c r="AP102" s="96"/>
      <c r="AQ102" s="97"/>
      <c r="AR102" s="95"/>
      <c r="AS102" s="96"/>
      <c r="AT102" s="96"/>
      <c r="AU102" s="96"/>
      <c r="AV102" s="96"/>
      <c r="AW102" s="96"/>
      <c r="AX102" s="97"/>
      <c r="AY102" s="95"/>
      <c r="AZ102" s="96"/>
      <c r="BA102" s="98"/>
      <c r="BB102" s="262"/>
      <c r="BC102" s="263"/>
      <c r="BD102" s="264"/>
      <c r="BE102" s="265"/>
      <c r="BF102" s="266"/>
      <c r="BG102" s="267"/>
      <c r="BH102" s="267"/>
      <c r="BI102" s="267"/>
      <c r="BJ102" s="268"/>
    </row>
    <row r="103" spans="2:62" ht="20.25" customHeight="1" x14ac:dyDescent="0.4">
      <c r="B103" s="297"/>
      <c r="C103" s="298"/>
      <c r="D103" s="299"/>
      <c r="E103" s="197"/>
      <c r="F103" s="198">
        <f>C102</f>
        <v>0</v>
      </c>
      <c r="G103" s="197"/>
      <c r="H103" s="198">
        <f>I102</f>
        <v>0</v>
      </c>
      <c r="I103" s="300"/>
      <c r="J103" s="301"/>
      <c r="K103" s="302"/>
      <c r="L103" s="303"/>
      <c r="M103" s="303"/>
      <c r="N103" s="299"/>
      <c r="O103" s="256"/>
      <c r="P103" s="257"/>
      <c r="Q103" s="257"/>
      <c r="R103" s="257"/>
      <c r="S103" s="258"/>
      <c r="T103" s="186" t="s">
        <v>203</v>
      </c>
      <c r="U103" s="110"/>
      <c r="V103" s="187"/>
      <c r="W103" s="163" t="str">
        <f>IF(W102="","",VLOOKUP(W102,'様式３－２'!$C$7:$L$48,10,FALSE))</f>
        <v/>
      </c>
      <c r="X103" s="164" t="str">
        <f>IF(X102="","",VLOOKUP(X102,'様式３－２'!$C$7:$L$48,10,FALSE))</f>
        <v/>
      </c>
      <c r="Y103" s="164" t="str">
        <f>IF(Y102="","",VLOOKUP(Y102,'様式３－２'!$C$7:$L$48,10,FALSE))</f>
        <v/>
      </c>
      <c r="Z103" s="164" t="str">
        <f>IF(Z102="","",VLOOKUP(Z102,'様式３－２'!$C$7:$L$48,10,FALSE))</f>
        <v/>
      </c>
      <c r="AA103" s="164" t="str">
        <f>IF(AA102="","",VLOOKUP(AA102,'様式３－２'!$C$7:$L$48,10,FALSE))</f>
        <v/>
      </c>
      <c r="AB103" s="164" t="str">
        <f>IF(AB102="","",VLOOKUP(AB102,'様式３－２'!$C$7:$L$48,10,FALSE))</f>
        <v/>
      </c>
      <c r="AC103" s="165" t="str">
        <f>IF(AC102="","",VLOOKUP(AC102,'様式３－２'!$C$7:$L$48,10,FALSE))</f>
        <v/>
      </c>
      <c r="AD103" s="163" t="str">
        <f>IF(AD102="","",VLOOKUP(AD102,'様式３－２'!$C$7:$L$48,10,FALSE))</f>
        <v/>
      </c>
      <c r="AE103" s="164" t="str">
        <f>IF(AE102="","",VLOOKUP(AE102,'様式３－２'!$C$7:$L$48,10,FALSE))</f>
        <v/>
      </c>
      <c r="AF103" s="164" t="str">
        <f>IF(AF102="","",VLOOKUP(AF102,'様式３－２'!$C$7:$L$48,10,FALSE))</f>
        <v/>
      </c>
      <c r="AG103" s="164" t="str">
        <f>IF(AG102="","",VLOOKUP(AG102,'様式３－２'!$C$7:$L$48,10,FALSE))</f>
        <v/>
      </c>
      <c r="AH103" s="164" t="str">
        <f>IF(AH102="","",VLOOKUP(AH102,'様式３－２'!$C$7:$L$48,10,FALSE))</f>
        <v/>
      </c>
      <c r="AI103" s="164" t="str">
        <f>IF(AI102="","",VLOOKUP(AI102,'様式３－２'!$C$7:$L$48,10,FALSE))</f>
        <v/>
      </c>
      <c r="AJ103" s="165" t="str">
        <f>IF(AJ102="","",VLOOKUP(AJ102,'様式３－２'!$C$7:$L$48,10,FALSE))</f>
        <v/>
      </c>
      <c r="AK103" s="163" t="str">
        <f>IF(AK102="","",VLOOKUP(AK102,'様式３－２'!$C$7:$L$48,10,FALSE))</f>
        <v/>
      </c>
      <c r="AL103" s="164" t="str">
        <f>IF(AL102="","",VLOOKUP(AL102,'様式３－２'!$C$7:$L$48,10,FALSE))</f>
        <v/>
      </c>
      <c r="AM103" s="164" t="str">
        <f>IF(AM102="","",VLOOKUP(AM102,'様式３－２'!$C$7:$L$48,10,FALSE))</f>
        <v/>
      </c>
      <c r="AN103" s="164" t="str">
        <f>IF(AN102="","",VLOOKUP(AN102,'様式３－２'!$C$7:$L$48,10,FALSE))</f>
        <v/>
      </c>
      <c r="AO103" s="164" t="str">
        <f>IF(AO102="","",VLOOKUP(AO102,'様式３－２'!$C$7:$L$48,10,FALSE))</f>
        <v/>
      </c>
      <c r="AP103" s="164" t="str">
        <f>IF(AP102="","",VLOOKUP(AP102,'様式３－２'!$C$7:$L$48,10,FALSE))</f>
        <v/>
      </c>
      <c r="AQ103" s="165" t="str">
        <f>IF(AQ102="","",VLOOKUP(AQ102,'様式３－２'!$C$7:$L$48,10,FALSE))</f>
        <v/>
      </c>
      <c r="AR103" s="163" t="str">
        <f>IF(AR102="","",VLOOKUP(AR102,'様式３－２'!$C$7:$L$48,10,FALSE))</f>
        <v/>
      </c>
      <c r="AS103" s="164" t="str">
        <f>IF(AS102="","",VLOOKUP(AS102,'様式３－２'!$C$7:$L$48,10,FALSE))</f>
        <v/>
      </c>
      <c r="AT103" s="164" t="str">
        <f>IF(AT102="","",VLOOKUP(AT102,'様式３－２'!$C$7:$L$48,10,FALSE))</f>
        <v/>
      </c>
      <c r="AU103" s="164" t="str">
        <f>IF(AU102="","",VLOOKUP(AU102,'様式３－２'!$C$7:$L$48,10,FALSE))</f>
        <v/>
      </c>
      <c r="AV103" s="164" t="str">
        <f>IF(AV102="","",VLOOKUP(AV102,'様式３－２'!$C$7:$L$48,10,FALSE))</f>
        <v/>
      </c>
      <c r="AW103" s="164" t="str">
        <f>IF(AW102="","",VLOOKUP(AW102,'様式３－２'!$C$7:$L$48,10,FALSE))</f>
        <v/>
      </c>
      <c r="AX103" s="165" t="str">
        <f>IF(AX102="","",VLOOKUP(AX102,'様式３－２'!$C$7:$L$48,10,FALSE))</f>
        <v/>
      </c>
      <c r="AY103" s="163" t="str">
        <f>IF(AY102="","",VLOOKUP(AY102,'様式３－２'!$C$7:$L$48,10,FALSE))</f>
        <v/>
      </c>
      <c r="AZ103" s="164" t="str">
        <f>IF(AZ102="","",VLOOKUP(AZ102,'様式３－２'!$C$7:$L$48,10,FALSE))</f>
        <v/>
      </c>
      <c r="BA103" s="164" t="str">
        <f>IF(BA102="","",VLOOKUP(BA102,'様式３－２'!$C$7:$L$48,10,FALSE))</f>
        <v/>
      </c>
      <c r="BB103" s="294">
        <f>IF($BE$4="４週",SUM(W103:AX103),IF($BE$4="暦月",SUM(W103:BA103),""))</f>
        <v>0</v>
      </c>
      <c r="BC103" s="295"/>
      <c r="BD103" s="296">
        <f>IF($BE$4="４週",BB103/4,IF($BE$4="暦月",(BB103/($BE$9/7)),""))</f>
        <v>0</v>
      </c>
      <c r="BE103" s="295"/>
      <c r="BF103" s="291"/>
      <c r="BG103" s="292"/>
      <c r="BH103" s="292"/>
      <c r="BI103" s="292"/>
      <c r="BJ103" s="293"/>
    </row>
    <row r="104" spans="2:62" ht="20.25" customHeight="1" x14ac:dyDescent="0.4">
      <c r="B104" s="277">
        <f>B102+1</f>
        <v>44</v>
      </c>
      <c r="C104" s="279"/>
      <c r="D104" s="280"/>
      <c r="E104" s="153"/>
      <c r="F104" s="154"/>
      <c r="G104" s="153"/>
      <c r="H104" s="154"/>
      <c r="I104" s="283"/>
      <c r="J104" s="284"/>
      <c r="K104" s="287"/>
      <c r="L104" s="288"/>
      <c r="M104" s="288"/>
      <c r="N104" s="280"/>
      <c r="O104" s="256"/>
      <c r="P104" s="257"/>
      <c r="Q104" s="257"/>
      <c r="R104" s="257"/>
      <c r="S104" s="258"/>
      <c r="T104" s="185" t="s">
        <v>18</v>
      </c>
      <c r="U104" s="108"/>
      <c r="V104" s="109"/>
      <c r="W104" s="95"/>
      <c r="X104" s="96"/>
      <c r="Y104" s="96"/>
      <c r="Z104" s="96"/>
      <c r="AA104" s="96"/>
      <c r="AB104" s="96"/>
      <c r="AC104" s="97"/>
      <c r="AD104" s="95"/>
      <c r="AE104" s="96"/>
      <c r="AF104" s="96"/>
      <c r="AG104" s="96"/>
      <c r="AH104" s="96"/>
      <c r="AI104" s="96"/>
      <c r="AJ104" s="97"/>
      <c r="AK104" s="95"/>
      <c r="AL104" s="96"/>
      <c r="AM104" s="96"/>
      <c r="AN104" s="96"/>
      <c r="AO104" s="96"/>
      <c r="AP104" s="96"/>
      <c r="AQ104" s="97"/>
      <c r="AR104" s="95"/>
      <c r="AS104" s="96"/>
      <c r="AT104" s="96"/>
      <c r="AU104" s="96"/>
      <c r="AV104" s="96"/>
      <c r="AW104" s="96"/>
      <c r="AX104" s="97"/>
      <c r="AY104" s="95"/>
      <c r="AZ104" s="96"/>
      <c r="BA104" s="98"/>
      <c r="BB104" s="262"/>
      <c r="BC104" s="263"/>
      <c r="BD104" s="264"/>
      <c r="BE104" s="265"/>
      <c r="BF104" s="266"/>
      <c r="BG104" s="267"/>
      <c r="BH104" s="267"/>
      <c r="BI104" s="267"/>
      <c r="BJ104" s="268"/>
    </row>
    <row r="105" spans="2:62" ht="20.25" customHeight="1" x14ac:dyDescent="0.4">
      <c r="B105" s="297"/>
      <c r="C105" s="298"/>
      <c r="D105" s="299"/>
      <c r="E105" s="197"/>
      <c r="F105" s="198">
        <f>C104</f>
        <v>0</v>
      </c>
      <c r="G105" s="197"/>
      <c r="H105" s="198">
        <f>I104</f>
        <v>0</v>
      </c>
      <c r="I105" s="300"/>
      <c r="J105" s="301"/>
      <c r="K105" s="302"/>
      <c r="L105" s="303"/>
      <c r="M105" s="303"/>
      <c r="N105" s="299"/>
      <c r="O105" s="256"/>
      <c r="P105" s="257"/>
      <c r="Q105" s="257"/>
      <c r="R105" s="257"/>
      <c r="S105" s="258"/>
      <c r="T105" s="186" t="s">
        <v>203</v>
      </c>
      <c r="U105" s="110"/>
      <c r="V105" s="187"/>
      <c r="W105" s="163" t="str">
        <f>IF(W104="","",VLOOKUP(W104,'様式３－２'!$C$7:$L$48,10,FALSE))</f>
        <v/>
      </c>
      <c r="X105" s="164" t="str">
        <f>IF(X104="","",VLOOKUP(X104,'様式３－２'!$C$7:$L$48,10,FALSE))</f>
        <v/>
      </c>
      <c r="Y105" s="164" t="str">
        <f>IF(Y104="","",VLOOKUP(Y104,'様式３－２'!$C$7:$L$48,10,FALSE))</f>
        <v/>
      </c>
      <c r="Z105" s="164" t="str">
        <f>IF(Z104="","",VLOOKUP(Z104,'様式３－２'!$C$7:$L$48,10,FALSE))</f>
        <v/>
      </c>
      <c r="AA105" s="164" t="str">
        <f>IF(AA104="","",VLOOKUP(AA104,'様式３－２'!$C$7:$L$48,10,FALSE))</f>
        <v/>
      </c>
      <c r="AB105" s="164" t="str">
        <f>IF(AB104="","",VLOOKUP(AB104,'様式３－２'!$C$7:$L$48,10,FALSE))</f>
        <v/>
      </c>
      <c r="AC105" s="165" t="str">
        <f>IF(AC104="","",VLOOKUP(AC104,'様式３－２'!$C$7:$L$48,10,FALSE))</f>
        <v/>
      </c>
      <c r="AD105" s="163" t="str">
        <f>IF(AD104="","",VLOOKUP(AD104,'様式３－２'!$C$7:$L$48,10,FALSE))</f>
        <v/>
      </c>
      <c r="AE105" s="164" t="str">
        <f>IF(AE104="","",VLOOKUP(AE104,'様式３－２'!$C$7:$L$48,10,FALSE))</f>
        <v/>
      </c>
      <c r="AF105" s="164" t="str">
        <f>IF(AF104="","",VLOOKUP(AF104,'様式３－２'!$C$7:$L$48,10,FALSE))</f>
        <v/>
      </c>
      <c r="AG105" s="164" t="str">
        <f>IF(AG104="","",VLOOKUP(AG104,'様式３－２'!$C$7:$L$48,10,FALSE))</f>
        <v/>
      </c>
      <c r="AH105" s="164" t="str">
        <f>IF(AH104="","",VLOOKUP(AH104,'様式３－２'!$C$7:$L$48,10,FALSE))</f>
        <v/>
      </c>
      <c r="AI105" s="164" t="str">
        <f>IF(AI104="","",VLOOKUP(AI104,'様式３－２'!$C$7:$L$48,10,FALSE))</f>
        <v/>
      </c>
      <c r="AJ105" s="165" t="str">
        <f>IF(AJ104="","",VLOOKUP(AJ104,'様式３－２'!$C$7:$L$48,10,FALSE))</f>
        <v/>
      </c>
      <c r="AK105" s="163" t="str">
        <f>IF(AK104="","",VLOOKUP(AK104,'様式３－２'!$C$7:$L$48,10,FALSE))</f>
        <v/>
      </c>
      <c r="AL105" s="164" t="str">
        <f>IF(AL104="","",VLOOKUP(AL104,'様式３－２'!$C$7:$L$48,10,FALSE))</f>
        <v/>
      </c>
      <c r="AM105" s="164" t="str">
        <f>IF(AM104="","",VLOOKUP(AM104,'様式３－２'!$C$7:$L$48,10,FALSE))</f>
        <v/>
      </c>
      <c r="AN105" s="164" t="str">
        <f>IF(AN104="","",VLOOKUP(AN104,'様式３－２'!$C$7:$L$48,10,FALSE))</f>
        <v/>
      </c>
      <c r="AO105" s="164" t="str">
        <f>IF(AO104="","",VLOOKUP(AO104,'様式３－２'!$C$7:$L$48,10,FALSE))</f>
        <v/>
      </c>
      <c r="AP105" s="164" t="str">
        <f>IF(AP104="","",VLOOKUP(AP104,'様式３－２'!$C$7:$L$48,10,FALSE))</f>
        <v/>
      </c>
      <c r="AQ105" s="165" t="str">
        <f>IF(AQ104="","",VLOOKUP(AQ104,'様式３－２'!$C$7:$L$48,10,FALSE))</f>
        <v/>
      </c>
      <c r="AR105" s="163" t="str">
        <f>IF(AR104="","",VLOOKUP(AR104,'様式３－２'!$C$7:$L$48,10,FALSE))</f>
        <v/>
      </c>
      <c r="AS105" s="164" t="str">
        <f>IF(AS104="","",VLOOKUP(AS104,'様式３－２'!$C$7:$L$48,10,FALSE))</f>
        <v/>
      </c>
      <c r="AT105" s="164" t="str">
        <f>IF(AT104="","",VLOOKUP(AT104,'様式３－２'!$C$7:$L$48,10,FALSE))</f>
        <v/>
      </c>
      <c r="AU105" s="164" t="str">
        <f>IF(AU104="","",VLOOKUP(AU104,'様式３－２'!$C$7:$L$48,10,FALSE))</f>
        <v/>
      </c>
      <c r="AV105" s="164" t="str">
        <f>IF(AV104="","",VLOOKUP(AV104,'様式３－２'!$C$7:$L$48,10,FALSE))</f>
        <v/>
      </c>
      <c r="AW105" s="164" t="str">
        <f>IF(AW104="","",VLOOKUP(AW104,'様式３－２'!$C$7:$L$48,10,FALSE))</f>
        <v/>
      </c>
      <c r="AX105" s="165" t="str">
        <f>IF(AX104="","",VLOOKUP(AX104,'様式３－２'!$C$7:$L$48,10,FALSE))</f>
        <v/>
      </c>
      <c r="AY105" s="163" t="str">
        <f>IF(AY104="","",VLOOKUP(AY104,'様式３－２'!$C$7:$L$48,10,FALSE))</f>
        <v/>
      </c>
      <c r="AZ105" s="164" t="str">
        <f>IF(AZ104="","",VLOOKUP(AZ104,'様式３－２'!$C$7:$L$48,10,FALSE))</f>
        <v/>
      </c>
      <c r="BA105" s="164" t="str">
        <f>IF(BA104="","",VLOOKUP(BA104,'様式３－２'!$C$7:$L$48,10,FALSE))</f>
        <v/>
      </c>
      <c r="BB105" s="294">
        <f>IF($BE$4="４週",SUM(W105:AX105),IF($BE$4="暦月",SUM(W105:BA105),""))</f>
        <v>0</v>
      </c>
      <c r="BC105" s="295"/>
      <c r="BD105" s="296">
        <f>IF($BE$4="４週",BB105/4,IF($BE$4="暦月",(BB105/($BE$9/7)),""))</f>
        <v>0</v>
      </c>
      <c r="BE105" s="295"/>
      <c r="BF105" s="291"/>
      <c r="BG105" s="292"/>
      <c r="BH105" s="292"/>
      <c r="BI105" s="292"/>
      <c r="BJ105" s="293"/>
    </row>
    <row r="106" spans="2:62" ht="20.25" customHeight="1" x14ac:dyDescent="0.4">
      <c r="B106" s="277">
        <f>B104+1</f>
        <v>45</v>
      </c>
      <c r="C106" s="279"/>
      <c r="D106" s="280"/>
      <c r="E106" s="153"/>
      <c r="F106" s="154"/>
      <c r="G106" s="153"/>
      <c r="H106" s="154"/>
      <c r="I106" s="283"/>
      <c r="J106" s="284"/>
      <c r="K106" s="287"/>
      <c r="L106" s="288"/>
      <c r="M106" s="288"/>
      <c r="N106" s="280"/>
      <c r="O106" s="256"/>
      <c r="P106" s="257"/>
      <c r="Q106" s="257"/>
      <c r="R106" s="257"/>
      <c r="S106" s="258"/>
      <c r="T106" s="185" t="s">
        <v>18</v>
      </c>
      <c r="U106" s="108"/>
      <c r="V106" s="109"/>
      <c r="W106" s="95"/>
      <c r="X106" s="96"/>
      <c r="Y106" s="96"/>
      <c r="Z106" s="96"/>
      <c r="AA106" s="96"/>
      <c r="AB106" s="96"/>
      <c r="AC106" s="97"/>
      <c r="AD106" s="95"/>
      <c r="AE106" s="96"/>
      <c r="AF106" s="96"/>
      <c r="AG106" s="96"/>
      <c r="AH106" s="96"/>
      <c r="AI106" s="96"/>
      <c r="AJ106" s="97"/>
      <c r="AK106" s="95"/>
      <c r="AL106" s="96"/>
      <c r="AM106" s="96"/>
      <c r="AN106" s="96"/>
      <c r="AO106" s="96"/>
      <c r="AP106" s="96"/>
      <c r="AQ106" s="97"/>
      <c r="AR106" s="95"/>
      <c r="AS106" s="96"/>
      <c r="AT106" s="96"/>
      <c r="AU106" s="96"/>
      <c r="AV106" s="96"/>
      <c r="AW106" s="96"/>
      <c r="AX106" s="97"/>
      <c r="AY106" s="95"/>
      <c r="AZ106" s="96"/>
      <c r="BA106" s="98"/>
      <c r="BB106" s="262"/>
      <c r="BC106" s="263"/>
      <c r="BD106" s="264"/>
      <c r="BE106" s="265"/>
      <c r="BF106" s="266"/>
      <c r="BG106" s="267"/>
      <c r="BH106" s="267"/>
      <c r="BI106" s="267"/>
      <c r="BJ106" s="268"/>
    </row>
    <row r="107" spans="2:62" ht="20.25" customHeight="1" x14ac:dyDescent="0.4">
      <c r="B107" s="297"/>
      <c r="C107" s="298"/>
      <c r="D107" s="299"/>
      <c r="E107" s="197"/>
      <c r="F107" s="198">
        <f>C106</f>
        <v>0</v>
      </c>
      <c r="G107" s="197"/>
      <c r="H107" s="198">
        <f>I106</f>
        <v>0</v>
      </c>
      <c r="I107" s="300"/>
      <c r="J107" s="301"/>
      <c r="K107" s="302"/>
      <c r="L107" s="303"/>
      <c r="M107" s="303"/>
      <c r="N107" s="299"/>
      <c r="O107" s="256"/>
      <c r="P107" s="257"/>
      <c r="Q107" s="257"/>
      <c r="R107" s="257"/>
      <c r="S107" s="258"/>
      <c r="T107" s="186" t="s">
        <v>203</v>
      </c>
      <c r="U107" s="110"/>
      <c r="V107" s="187"/>
      <c r="W107" s="163" t="str">
        <f>IF(W106="","",VLOOKUP(W106,'様式３－２'!$C$7:$L$48,10,FALSE))</f>
        <v/>
      </c>
      <c r="X107" s="164" t="str">
        <f>IF(X106="","",VLOOKUP(X106,'様式３－２'!$C$7:$L$48,10,FALSE))</f>
        <v/>
      </c>
      <c r="Y107" s="164" t="str">
        <f>IF(Y106="","",VLOOKUP(Y106,'様式３－２'!$C$7:$L$48,10,FALSE))</f>
        <v/>
      </c>
      <c r="Z107" s="164" t="str">
        <f>IF(Z106="","",VLOOKUP(Z106,'様式３－２'!$C$7:$L$48,10,FALSE))</f>
        <v/>
      </c>
      <c r="AA107" s="164" t="str">
        <f>IF(AA106="","",VLOOKUP(AA106,'様式３－２'!$C$7:$L$48,10,FALSE))</f>
        <v/>
      </c>
      <c r="AB107" s="164" t="str">
        <f>IF(AB106="","",VLOOKUP(AB106,'様式３－２'!$C$7:$L$48,10,FALSE))</f>
        <v/>
      </c>
      <c r="AC107" s="165" t="str">
        <f>IF(AC106="","",VLOOKUP(AC106,'様式３－２'!$C$7:$L$48,10,FALSE))</f>
        <v/>
      </c>
      <c r="AD107" s="163" t="str">
        <f>IF(AD106="","",VLOOKUP(AD106,'様式３－２'!$C$7:$L$48,10,FALSE))</f>
        <v/>
      </c>
      <c r="AE107" s="164" t="str">
        <f>IF(AE106="","",VLOOKUP(AE106,'様式３－２'!$C$7:$L$48,10,FALSE))</f>
        <v/>
      </c>
      <c r="AF107" s="164" t="str">
        <f>IF(AF106="","",VLOOKUP(AF106,'様式３－２'!$C$7:$L$48,10,FALSE))</f>
        <v/>
      </c>
      <c r="AG107" s="164" t="str">
        <f>IF(AG106="","",VLOOKUP(AG106,'様式３－２'!$C$7:$L$48,10,FALSE))</f>
        <v/>
      </c>
      <c r="AH107" s="164" t="str">
        <f>IF(AH106="","",VLOOKUP(AH106,'様式３－２'!$C$7:$L$48,10,FALSE))</f>
        <v/>
      </c>
      <c r="AI107" s="164" t="str">
        <f>IF(AI106="","",VLOOKUP(AI106,'様式３－２'!$C$7:$L$48,10,FALSE))</f>
        <v/>
      </c>
      <c r="AJ107" s="165" t="str">
        <f>IF(AJ106="","",VLOOKUP(AJ106,'様式３－２'!$C$7:$L$48,10,FALSE))</f>
        <v/>
      </c>
      <c r="AK107" s="163" t="str">
        <f>IF(AK106="","",VLOOKUP(AK106,'様式３－２'!$C$7:$L$48,10,FALSE))</f>
        <v/>
      </c>
      <c r="AL107" s="164" t="str">
        <f>IF(AL106="","",VLOOKUP(AL106,'様式３－２'!$C$7:$L$48,10,FALSE))</f>
        <v/>
      </c>
      <c r="AM107" s="164" t="str">
        <f>IF(AM106="","",VLOOKUP(AM106,'様式３－２'!$C$7:$L$48,10,FALSE))</f>
        <v/>
      </c>
      <c r="AN107" s="164" t="str">
        <f>IF(AN106="","",VLOOKUP(AN106,'様式３－２'!$C$7:$L$48,10,FALSE))</f>
        <v/>
      </c>
      <c r="AO107" s="164" t="str">
        <f>IF(AO106="","",VLOOKUP(AO106,'様式３－２'!$C$7:$L$48,10,FALSE))</f>
        <v/>
      </c>
      <c r="AP107" s="164" t="str">
        <f>IF(AP106="","",VLOOKUP(AP106,'様式３－２'!$C$7:$L$48,10,FALSE))</f>
        <v/>
      </c>
      <c r="AQ107" s="165" t="str">
        <f>IF(AQ106="","",VLOOKUP(AQ106,'様式３－２'!$C$7:$L$48,10,FALSE))</f>
        <v/>
      </c>
      <c r="AR107" s="163" t="str">
        <f>IF(AR106="","",VLOOKUP(AR106,'様式３－２'!$C$7:$L$48,10,FALSE))</f>
        <v/>
      </c>
      <c r="AS107" s="164" t="str">
        <f>IF(AS106="","",VLOOKUP(AS106,'様式３－２'!$C$7:$L$48,10,FALSE))</f>
        <v/>
      </c>
      <c r="AT107" s="164" t="str">
        <f>IF(AT106="","",VLOOKUP(AT106,'様式３－２'!$C$7:$L$48,10,FALSE))</f>
        <v/>
      </c>
      <c r="AU107" s="164" t="str">
        <f>IF(AU106="","",VLOOKUP(AU106,'様式３－２'!$C$7:$L$48,10,FALSE))</f>
        <v/>
      </c>
      <c r="AV107" s="164" t="str">
        <f>IF(AV106="","",VLOOKUP(AV106,'様式３－２'!$C$7:$L$48,10,FALSE))</f>
        <v/>
      </c>
      <c r="AW107" s="164" t="str">
        <f>IF(AW106="","",VLOOKUP(AW106,'様式３－２'!$C$7:$L$48,10,FALSE))</f>
        <v/>
      </c>
      <c r="AX107" s="165" t="str">
        <f>IF(AX106="","",VLOOKUP(AX106,'様式３－２'!$C$7:$L$48,10,FALSE))</f>
        <v/>
      </c>
      <c r="AY107" s="163" t="str">
        <f>IF(AY106="","",VLOOKUP(AY106,'様式３－２'!$C$7:$L$48,10,FALSE))</f>
        <v/>
      </c>
      <c r="AZ107" s="164" t="str">
        <f>IF(AZ106="","",VLOOKUP(AZ106,'様式３－２'!$C$7:$L$48,10,FALSE))</f>
        <v/>
      </c>
      <c r="BA107" s="164" t="str">
        <f>IF(BA106="","",VLOOKUP(BA106,'様式３－２'!$C$7:$L$48,10,FALSE))</f>
        <v/>
      </c>
      <c r="BB107" s="294">
        <f>IF($BE$4="４週",SUM(W107:AX107),IF($BE$4="暦月",SUM(W107:BA107),""))</f>
        <v>0</v>
      </c>
      <c r="BC107" s="295"/>
      <c r="BD107" s="296">
        <f>IF($BE$4="４週",BB107/4,IF($BE$4="暦月",(BB107/($BE$9/7)),""))</f>
        <v>0</v>
      </c>
      <c r="BE107" s="295"/>
      <c r="BF107" s="291"/>
      <c r="BG107" s="292"/>
      <c r="BH107" s="292"/>
      <c r="BI107" s="292"/>
      <c r="BJ107" s="293"/>
    </row>
    <row r="108" spans="2:62" ht="20.25" customHeight="1" x14ac:dyDescent="0.4">
      <c r="B108" s="277">
        <f>B106+1</f>
        <v>46</v>
      </c>
      <c r="C108" s="279"/>
      <c r="D108" s="280"/>
      <c r="E108" s="153"/>
      <c r="F108" s="154"/>
      <c r="G108" s="153"/>
      <c r="H108" s="154"/>
      <c r="I108" s="283"/>
      <c r="J108" s="284"/>
      <c r="K108" s="287"/>
      <c r="L108" s="288"/>
      <c r="M108" s="288"/>
      <c r="N108" s="280"/>
      <c r="O108" s="256"/>
      <c r="P108" s="257"/>
      <c r="Q108" s="257"/>
      <c r="R108" s="257"/>
      <c r="S108" s="258"/>
      <c r="T108" s="185" t="s">
        <v>18</v>
      </c>
      <c r="U108" s="108"/>
      <c r="V108" s="109"/>
      <c r="W108" s="95"/>
      <c r="X108" s="96"/>
      <c r="Y108" s="96"/>
      <c r="Z108" s="96"/>
      <c r="AA108" s="96"/>
      <c r="AB108" s="96"/>
      <c r="AC108" s="97"/>
      <c r="AD108" s="95"/>
      <c r="AE108" s="96"/>
      <c r="AF108" s="96"/>
      <c r="AG108" s="96"/>
      <c r="AH108" s="96"/>
      <c r="AI108" s="96"/>
      <c r="AJ108" s="97"/>
      <c r="AK108" s="95"/>
      <c r="AL108" s="96"/>
      <c r="AM108" s="96"/>
      <c r="AN108" s="96"/>
      <c r="AO108" s="96"/>
      <c r="AP108" s="96"/>
      <c r="AQ108" s="97"/>
      <c r="AR108" s="95"/>
      <c r="AS108" s="96"/>
      <c r="AT108" s="96"/>
      <c r="AU108" s="96"/>
      <c r="AV108" s="96"/>
      <c r="AW108" s="96"/>
      <c r="AX108" s="97"/>
      <c r="AY108" s="95"/>
      <c r="AZ108" s="96"/>
      <c r="BA108" s="98"/>
      <c r="BB108" s="262"/>
      <c r="BC108" s="263"/>
      <c r="BD108" s="264"/>
      <c r="BE108" s="265"/>
      <c r="BF108" s="266"/>
      <c r="BG108" s="267"/>
      <c r="BH108" s="267"/>
      <c r="BI108" s="267"/>
      <c r="BJ108" s="268"/>
    </row>
    <row r="109" spans="2:62" ht="20.25" customHeight="1" x14ac:dyDescent="0.4">
      <c r="B109" s="297"/>
      <c r="C109" s="298"/>
      <c r="D109" s="299"/>
      <c r="E109" s="197"/>
      <c r="F109" s="198">
        <f>C108</f>
        <v>0</v>
      </c>
      <c r="G109" s="197"/>
      <c r="H109" s="198">
        <f>I108</f>
        <v>0</v>
      </c>
      <c r="I109" s="300"/>
      <c r="J109" s="301"/>
      <c r="K109" s="302"/>
      <c r="L109" s="303"/>
      <c r="M109" s="303"/>
      <c r="N109" s="299"/>
      <c r="O109" s="256"/>
      <c r="P109" s="257"/>
      <c r="Q109" s="257"/>
      <c r="R109" s="257"/>
      <c r="S109" s="258"/>
      <c r="T109" s="186" t="s">
        <v>203</v>
      </c>
      <c r="U109" s="110"/>
      <c r="V109" s="187"/>
      <c r="W109" s="163" t="str">
        <f>IF(W108="","",VLOOKUP(W108,'様式３－２'!$C$7:$L$48,10,FALSE))</f>
        <v/>
      </c>
      <c r="X109" s="164" t="str">
        <f>IF(X108="","",VLOOKUP(X108,'様式３－２'!$C$7:$L$48,10,FALSE))</f>
        <v/>
      </c>
      <c r="Y109" s="164" t="str">
        <f>IF(Y108="","",VLOOKUP(Y108,'様式３－２'!$C$7:$L$48,10,FALSE))</f>
        <v/>
      </c>
      <c r="Z109" s="164" t="str">
        <f>IF(Z108="","",VLOOKUP(Z108,'様式３－２'!$C$7:$L$48,10,FALSE))</f>
        <v/>
      </c>
      <c r="AA109" s="164" t="str">
        <f>IF(AA108="","",VLOOKUP(AA108,'様式３－２'!$C$7:$L$48,10,FALSE))</f>
        <v/>
      </c>
      <c r="AB109" s="164" t="str">
        <f>IF(AB108="","",VLOOKUP(AB108,'様式３－２'!$C$7:$L$48,10,FALSE))</f>
        <v/>
      </c>
      <c r="AC109" s="165" t="str">
        <f>IF(AC108="","",VLOOKUP(AC108,'様式３－２'!$C$7:$L$48,10,FALSE))</f>
        <v/>
      </c>
      <c r="AD109" s="163" t="str">
        <f>IF(AD108="","",VLOOKUP(AD108,'様式３－２'!$C$7:$L$48,10,FALSE))</f>
        <v/>
      </c>
      <c r="AE109" s="164" t="str">
        <f>IF(AE108="","",VLOOKUP(AE108,'様式３－２'!$C$7:$L$48,10,FALSE))</f>
        <v/>
      </c>
      <c r="AF109" s="164" t="str">
        <f>IF(AF108="","",VLOOKUP(AF108,'様式３－２'!$C$7:$L$48,10,FALSE))</f>
        <v/>
      </c>
      <c r="AG109" s="164" t="str">
        <f>IF(AG108="","",VLOOKUP(AG108,'様式３－２'!$C$7:$L$48,10,FALSE))</f>
        <v/>
      </c>
      <c r="AH109" s="164" t="str">
        <f>IF(AH108="","",VLOOKUP(AH108,'様式３－２'!$C$7:$L$48,10,FALSE))</f>
        <v/>
      </c>
      <c r="AI109" s="164" t="str">
        <f>IF(AI108="","",VLOOKUP(AI108,'様式３－２'!$C$7:$L$48,10,FALSE))</f>
        <v/>
      </c>
      <c r="AJ109" s="165" t="str">
        <f>IF(AJ108="","",VLOOKUP(AJ108,'様式３－２'!$C$7:$L$48,10,FALSE))</f>
        <v/>
      </c>
      <c r="AK109" s="163" t="str">
        <f>IF(AK108="","",VLOOKUP(AK108,'様式３－２'!$C$7:$L$48,10,FALSE))</f>
        <v/>
      </c>
      <c r="AL109" s="164" t="str">
        <f>IF(AL108="","",VLOOKUP(AL108,'様式３－２'!$C$7:$L$48,10,FALSE))</f>
        <v/>
      </c>
      <c r="AM109" s="164" t="str">
        <f>IF(AM108="","",VLOOKUP(AM108,'様式３－２'!$C$7:$L$48,10,FALSE))</f>
        <v/>
      </c>
      <c r="AN109" s="164" t="str">
        <f>IF(AN108="","",VLOOKUP(AN108,'様式３－２'!$C$7:$L$48,10,FALSE))</f>
        <v/>
      </c>
      <c r="AO109" s="164" t="str">
        <f>IF(AO108="","",VLOOKUP(AO108,'様式３－２'!$C$7:$L$48,10,FALSE))</f>
        <v/>
      </c>
      <c r="AP109" s="164" t="str">
        <f>IF(AP108="","",VLOOKUP(AP108,'様式３－２'!$C$7:$L$48,10,FALSE))</f>
        <v/>
      </c>
      <c r="AQ109" s="165" t="str">
        <f>IF(AQ108="","",VLOOKUP(AQ108,'様式３－２'!$C$7:$L$48,10,FALSE))</f>
        <v/>
      </c>
      <c r="AR109" s="163" t="str">
        <f>IF(AR108="","",VLOOKUP(AR108,'様式３－２'!$C$7:$L$48,10,FALSE))</f>
        <v/>
      </c>
      <c r="AS109" s="164" t="str">
        <f>IF(AS108="","",VLOOKUP(AS108,'様式３－２'!$C$7:$L$48,10,FALSE))</f>
        <v/>
      </c>
      <c r="AT109" s="164" t="str">
        <f>IF(AT108="","",VLOOKUP(AT108,'様式３－２'!$C$7:$L$48,10,FALSE))</f>
        <v/>
      </c>
      <c r="AU109" s="164" t="str">
        <f>IF(AU108="","",VLOOKUP(AU108,'様式３－２'!$C$7:$L$48,10,FALSE))</f>
        <v/>
      </c>
      <c r="AV109" s="164" t="str">
        <f>IF(AV108="","",VLOOKUP(AV108,'様式３－２'!$C$7:$L$48,10,FALSE))</f>
        <v/>
      </c>
      <c r="AW109" s="164" t="str">
        <f>IF(AW108="","",VLOOKUP(AW108,'様式３－２'!$C$7:$L$48,10,FALSE))</f>
        <v/>
      </c>
      <c r="AX109" s="165" t="str">
        <f>IF(AX108="","",VLOOKUP(AX108,'様式３－２'!$C$7:$L$48,10,FALSE))</f>
        <v/>
      </c>
      <c r="AY109" s="163" t="str">
        <f>IF(AY108="","",VLOOKUP(AY108,'様式３－２'!$C$7:$L$48,10,FALSE))</f>
        <v/>
      </c>
      <c r="AZ109" s="164" t="str">
        <f>IF(AZ108="","",VLOOKUP(AZ108,'様式３－２'!$C$7:$L$48,10,FALSE))</f>
        <v/>
      </c>
      <c r="BA109" s="164" t="str">
        <f>IF(BA108="","",VLOOKUP(BA108,'様式３－２'!$C$7:$L$48,10,FALSE))</f>
        <v/>
      </c>
      <c r="BB109" s="294">
        <f>IF($BE$4="４週",SUM(W109:AX109),IF($BE$4="暦月",SUM(W109:BA109),""))</f>
        <v>0</v>
      </c>
      <c r="BC109" s="295"/>
      <c r="BD109" s="296">
        <f>IF($BE$4="４週",BB109/4,IF($BE$4="暦月",(BB109/($BE$9/7)),""))</f>
        <v>0</v>
      </c>
      <c r="BE109" s="295"/>
      <c r="BF109" s="291"/>
      <c r="BG109" s="292"/>
      <c r="BH109" s="292"/>
      <c r="BI109" s="292"/>
      <c r="BJ109" s="293"/>
    </row>
    <row r="110" spans="2:62" ht="20.25" customHeight="1" x14ac:dyDescent="0.4">
      <c r="B110" s="277">
        <f>B108+1</f>
        <v>47</v>
      </c>
      <c r="C110" s="279"/>
      <c r="D110" s="280"/>
      <c r="E110" s="153"/>
      <c r="F110" s="154"/>
      <c r="G110" s="153"/>
      <c r="H110" s="154"/>
      <c r="I110" s="283"/>
      <c r="J110" s="284"/>
      <c r="K110" s="287"/>
      <c r="L110" s="288"/>
      <c r="M110" s="288"/>
      <c r="N110" s="280"/>
      <c r="O110" s="256"/>
      <c r="P110" s="257"/>
      <c r="Q110" s="257"/>
      <c r="R110" s="257"/>
      <c r="S110" s="258"/>
      <c r="T110" s="185" t="s">
        <v>18</v>
      </c>
      <c r="U110" s="108"/>
      <c r="V110" s="109"/>
      <c r="W110" s="95"/>
      <c r="X110" s="96"/>
      <c r="Y110" s="96"/>
      <c r="Z110" s="96"/>
      <c r="AA110" s="96"/>
      <c r="AB110" s="96"/>
      <c r="AC110" s="97"/>
      <c r="AD110" s="95"/>
      <c r="AE110" s="96"/>
      <c r="AF110" s="96"/>
      <c r="AG110" s="96"/>
      <c r="AH110" s="96"/>
      <c r="AI110" s="96"/>
      <c r="AJ110" s="97"/>
      <c r="AK110" s="95"/>
      <c r="AL110" s="96"/>
      <c r="AM110" s="96"/>
      <c r="AN110" s="96"/>
      <c r="AO110" s="96"/>
      <c r="AP110" s="96"/>
      <c r="AQ110" s="97"/>
      <c r="AR110" s="95"/>
      <c r="AS110" s="96"/>
      <c r="AT110" s="96"/>
      <c r="AU110" s="96"/>
      <c r="AV110" s="96"/>
      <c r="AW110" s="96"/>
      <c r="AX110" s="97"/>
      <c r="AY110" s="95"/>
      <c r="AZ110" s="96"/>
      <c r="BA110" s="98"/>
      <c r="BB110" s="262"/>
      <c r="BC110" s="263"/>
      <c r="BD110" s="264"/>
      <c r="BE110" s="265"/>
      <c r="BF110" s="266"/>
      <c r="BG110" s="267"/>
      <c r="BH110" s="267"/>
      <c r="BI110" s="267"/>
      <c r="BJ110" s="268"/>
    </row>
    <row r="111" spans="2:62" ht="20.25" customHeight="1" x14ac:dyDescent="0.4">
      <c r="B111" s="297"/>
      <c r="C111" s="298"/>
      <c r="D111" s="299"/>
      <c r="E111" s="197"/>
      <c r="F111" s="198">
        <f>C110</f>
        <v>0</v>
      </c>
      <c r="G111" s="197"/>
      <c r="H111" s="198">
        <f>I110</f>
        <v>0</v>
      </c>
      <c r="I111" s="300"/>
      <c r="J111" s="301"/>
      <c r="K111" s="302"/>
      <c r="L111" s="303"/>
      <c r="M111" s="303"/>
      <c r="N111" s="299"/>
      <c r="O111" s="256"/>
      <c r="P111" s="257"/>
      <c r="Q111" s="257"/>
      <c r="R111" s="257"/>
      <c r="S111" s="258"/>
      <c r="T111" s="186" t="s">
        <v>203</v>
      </c>
      <c r="U111" s="110"/>
      <c r="V111" s="187"/>
      <c r="W111" s="163" t="str">
        <f>IF(W110="","",VLOOKUP(W110,'様式３－２'!$C$7:$L$48,10,FALSE))</f>
        <v/>
      </c>
      <c r="X111" s="164" t="str">
        <f>IF(X110="","",VLOOKUP(X110,'様式３－２'!$C$7:$L$48,10,FALSE))</f>
        <v/>
      </c>
      <c r="Y111" s="164" t="str">
        <f>IF(Y110="","",VLOOKUP(Y110,'様式３－２'!$C$7:$L$48,10,FALSE))</f>
        <v/>
      </c>
      <c r="Z111" s="164" t="str">
        <f>IF(Z110="","",VLOOKUP(Z110,'様式３－２'!$C$7:$L$48,10,FALSE))</f>
        <v/>
      </c>
      <c r="AA111" s="164" t="str">
        <f>IF(AA110="","",VLOOKUP(AA110,'様式３－２'!$C$7:$L$48,10,FALSE))</f>
        <v/>
      </c>
      <c r="AB111" s="164" t="str">
        <f>IF(AB110="","",VLOOKUP(AB110,'様式３－２'!$C$7:$L$48,10,FALSE))</f>
        <v/>
      </c>
      <c r="AC111" s="165" t="str">
        <f>IF(AC110="","",VLOOKUP(AC110,'様式３－２'!$C$7:$L$48,10,FALSE))</f>
        <v/>
      </c>
      <c r="AD111" s="163" t="str">
        <f>IF(AD110="","",VLOOKUP(AD110,'様式３－２'!$C$7:$L$48,10,FALSE))</f>
        <v/>
      </c>
      <c r="AE111" s="164" t="str">
        <f>IF(AE110="","",VLOOKUP(AE110,'様式３－２'!$C$7:$L$48,10,FALSE))</f>
        <v/>
      </c>
      <c r="AF111" s="164" t="str">
        <f>IF(AF110="","",VLOOKUP(AF110,'様式３－２'!$C$7:$L$48,10,FALSE))</f>
        <v/>
      </c>
      <c r="AG111" s="164" t="str">
        <f>IF(AG110="","",VLOOKUP(AG110,'様式３－２'!$C$7:$L$48,10,FALSE))</f>
        <v/>
      </c>
      <c r="AH111" s="164" t="str">
        <f>IF(AH110="","",VLOOKUP(AH110,'様式３－２'!$C$7:$L$48,10,FALSE))</f>
        <v/>
      </c>
      <c r="AI111" s="164" t="str">
        <f>IF(AI110="","",VLOOKUP(AI110,'様式３－２'!$C$7:$L$48,10,FALSE))</f>
        <v/>
      </c>
      <c r="AJ111" s="165" t="str">
        <f>IF(AJ110="","",VLOOKUP(AJ110,'様式３－２'!$C$7:$L$48,10,FALSE))</f>
        <v/>
      </c>
      <c r="AK111" s="163" t="str">
        <f>IF(AK110="","",VLOOKUP(AK110,'様式３－２'!$C$7:$L$48,10,FALSE))</f>
        <v/>
      </c>
      <c r="AL111" s="164" t="str">
        <f>IF(AL110="","",VLOOKUP(AL110,'様式３－２'!$C$7:$L$48,10,FALSE))</f>
        <v/>
      </c>
      <c r="AM111" s="164" t="str">
        <f>IF(AM110="","",VLOOKUP(AM110,'様式３－２'!$C$7:$L$48,10,FALSE))</f>
        <v/>
      </c>
      <c r="AN111" s="164" t="str">
        <f>IF(AN110="","",VLOOKUP(AN110,'様式３－２'!$C$7:$L$48,10,FALSE))</f>
        <v/>
      </c>
      <c r="AO111" s="164" t="str">
        <f>IF(AO110="","",VLOOKUP(AO110,'様式３－２'!$C$7:$L$48,10,FALSE))</f>
        <v/>
      </c>
      <c r="AP111" s="164" t="str">
        <f>IF(AP110="","",VLOOKUP(AP110,'様式３－２'!$C$7:$L$48,10,FALSE))</f>
        <v/>
      </c>
      <c r="AQ111" s="165" t="str">
        <f>IF(AQ110="","",VLOOKUP(AQ110,'様式３－２'!$C$7:$L$48,10,FALSE))</f>
        <v/>
      </c>
      <c r="AR111" s="163" t="str">
        <f>IF(AR110="","",VLOOKUP(AR110,'様式３－２'!$C$7:$L$48,10,FALSE))</f>
        <v/>
      </c>
      <c r="AS111" s="164" t="str">
        <f>IF(AS110="","",VLOOKUP(AS110,'様式３－２'!$C$7:$L$48,10,FALSE))</f>
        <v/>
      </c>
      <c r="AT111" s="164" t="str">
        <f>IF(AT110="","",VLOOKUP(AT110,'様式３－２'!$C$7:$L$48,10,FALSE))</f>
        <v/>
      </c>
      <c r="AU111" s="164" t="str">
        <f>IF(AU110="","",VLOOKUP(AU110,'様式３－２'!$C$7:$L$48,10,FALSE))</f>
        <v/>
      </c>
      <c r="AV111" s="164" t="str">
        <f>IF(AV110="","",VLOOKUP(AV110,'様式３－２'!$C$7:$L$48,10,FALSE))</f>
        <v/>
      </c>
      <c r="AW111" s="164" t="str">
        <f>IF(AW110="","",VLOOKUP(AW110,'様式３－２'!$C$7:$L$48,10,FALSE))</f>
        <v/>
      </c>
      <c r="AX111" s="165" t="str">
        <f>IF(AX110="","",VLOOKUP(AX110,'様式３－２'!$C$7:$L$48,10,FALSE))</f>
        <v/>
      </c>
      <c r="AY111" s="163" t="str">
        <f>IF(AY110="","",VLOOKUP(AY110,'様式３－２'!$C$7:$L$48,10,FALSE))</f>
        <v/>
      </c>
      <c r="AZ111" s="164" t="str">
        <f>IF(AZ110="","",VLOOKUP(AZ110,'様式３－２'!$C$7:$L$48,10,FALSE))</f>
        <v/>
      </c>
      <c r="BA111" s="164" t="str">
        <f>IF(BA110="","",VLOOKUP(BA110,'様式３－２'!$C$7:$L$48,10,FALSE))</f>
        <v/>
      </c>
      <c r="BB111" s="294">
        <f>IF($BE$4="４週",SUM(W111:AX111),IF($BE$4="暦月",SUM(W111:BA111),""))</f>
        <v>0</v>
      </c>
      <c r="BC111" s="295"/>
      <c r="BD111" s="296">
        <f>IF($BE$4="４週",BB111/4,IF($BE$4="暦月",(BB111/($BE$9/7)),""))</f>
        <v>0</v>
      </c>
      <c r="BE111" s="295"/>
      <c r="BF111" s="291"/>
      <c r="BG111" s="292"/>
      <c r="BH111" s="292"/>
      <c r="BI111" s="292"/>
      <c r="BJ111" s="293"/>
    </row>
    <row r="112" spans="2:62" ht="20.25" customHeight="1" x14ac:dyDescent="0.4">
      <c r="B112" s="277">
        <f>B110+1</f>
        <v>48</v>
      </c>
      <c r="C112" s="279"/>
      <c r="D112" s="280"/>
      <c r="E112" s="153"/>
      <c r="F112" s="154"/>
      <c r="G112" s="153"/>
      <c r="H112" s="154"/>
      <c r="I112" s="283"/>
      <c r="J112" s="284"/>
      <c r="K112" s="287"/>
      <c r="L112" s="288"/>
      <c r="M112" s="288"/>
      <c r="N112" s="280"/>
      <c r="O112" s="256"/>
      <c r="P112" s="257"/>
      <c r="Q112" s="257"/>
      <c r="R112" s="257"/>
      <c r="S112" s="258"/>
      <c r="T112" s="185" t="s">
        <v>18</v>
      </c>
      <c r="U112" s="108"/>
      <c r="V112" s="109"/>
      <c r="W112" s="95"/>
      <c r="X112" s="96"/>
      <c r="Y112" s="96"/>
      <c r="Z112" s="96"/>
      <c r="AA112" s="96"/>
      <c r="AB112" s="96"/>
      <c r="AC112" s="97"/>
      <c r="AD112" s="95"/>
      <c r="AE112" s="96"/>
      <c r="AF112" s="96"/>
      <c r="AG112" s="96"/>
      <c r="AH112" s="96"/>
      <c r="AI112" s="96"/>
      <c r="AJ112" s="97"/>
      <c r="AK112" s="95"/>
      <c r="AL112" s="96"/>
      <c r="AM112" s="96"/>
      <c r="AN112" s="96"/>
      <c r="AO112" s="96"/>
      <c r="AP112" s="96"/>
      <c r="AQ112" s="97"/>
      <c r="AR112" s="95"/>
      <c r="AS112" s="96"/>
      <c r="AT112" s="96"/>
      <c r="AU112" s="96"/>
      <c r="AV112" s="96"/>
      <c r="AW112" s="96"/>
      <c r="AX112" s="97"/>
      <c r="AY112" s="95"/>
      <c r="AZ112" s="96"/>
      <c r="BA112" s="98"/>
      <c r="BB112" s="262"/>
      <c r="BC112" s="263"/>
      <c r="BD112" s="264"/>
      <c r="BE112" s="265"/>
      <c r="BF112" s="266"/>
      <c r="BG112" s="267"/>
      <c r="BH112" s="267"/>
      <c r="BI112" s="267"/>
      <c r="BJ112" s="268"/>
    </row>
    <row r="113" spans="2:62" ht="20.25" customHeight="1" x14ac:dyDescent="0.4">
      <c r="B113" s="297"/>
      <c r="C113" s="298"/>
      <c r="D113" s="299"/>
      <c r="E113" s="197"/>
      <c r="F113" s="198">
        <f>C112</f>
        <v>0</v>
      </c>
      <c r="G113" s="197"/>
      <c r="H113" s="198">
        <f>I112</f>
        <v>0</v>
      </c>
      <c r="I113" s="300"/>
      <c r="J113" s="301"/>
      <c r="K113" s="302"/>
      <c r="L113" s="303"/>
      <c r="M113" s="303"/>
      <c r="N113" s="299"/>
      <c r="O113" s="256"/>
      <c r="P113" s="257"/>
      <c r="Q113" s="257"/>
      <c r="R113" s="257"/>
      <c r="S113" s="258"/>
      <c r="T113" s="186" t="s">
        <v>203</v>
      </c>
      <c r="U113" s="110"/>
      <c r="V113" s="187"/>
      <c r="W113" s="163" t="str">
        <f>IF(W112="","",VLOOKUP(W112,'様式３－２'!$C$7:$L$48,10,FALSE))</f>
        <v/>
      </c>
      <c r="X113" s="164" t="str">
        <f>IF(X112="","",VLOOKUP(X112,'様式３－２'!$C$7:$L$48,10,FALSE))</f>
        <v/>
      </c>
      <c r="Y113" s="164" t="str">
        <f>IF(Y112="","",VLOOKUP(Y112,'様式３－２'!$C$7:$L$48,10,FALSE))</f>
        <v/>
      </c>
      <c r="Z113" s="164" t="str">
        <f>IF(Z112="","",VLOOKUP(Z112,'様式３－２'!$C$7:$L$48,10,FALSE))</f>
        <v/>
      </c>
      <c r="AA113" s="164" t="str">
        <f>IF(AA112="","",VLOOKUP(AA112,'様式３－２'!$C$7:$L$48,10,FALSE))</f>
        <v/>
      </c>
      <c r="AB113" s="164" t="str">
        <f>IF(AB112="","",VLOOKUP(AB112,'様式３－２'!$C$7:$L$48,10,FALSE))</f>
        <v/>
      </c>
      <c r="AC113" s="165" t="str">
        <f>IF(AC112="","",VLOOKUP(AC112,'様式３－２'!$C$7:$L$48,10,FALSE))</f>
        <v/>
      </c>
      <c r="AD113" s="163" t="str">
        <f>IF(AD112="","",VLOOKUP(AD112,'様式３－２'!$C$7:$L$48,10,FALSE))</f>
        <v/>
      </c>
      <c r="AE113" s="164" t="str">
        <f>IF(AE112="","",VLOOKUP(AE112,'様式３－２'!$C$7:$L$48,10,FALSE))</f>
        <v/>
      </c>
      <c r="AF113" s="164" t="str">
        <f>IF(AF112="","",VLOOKUP(AF112,'様式３－２'!$C$7:$L$48,10,FALSE))</f>
        <v/>
      </c>
      <c r="AG113" s="164" t="str">
        <f>IF(AG112="","",VLOOKUP(AG112,'様式３－２'!$C$7:$L$48,10,FALSE))</f>
        <v/>
      </c>
      <c r="AH113" s="164" t="str">
        <f>IF(AH112="","",VLOOKUP(AH112,'様式３－２'!$C$7:$L$48,10,FALSE))</f>
        <v/>
      </c>
      <c r="AI113" s="164" t="str">
        <f>IF(AI112="","",VLOOKUP(AI112,'様式３－２'!$C$7:$L$48,10,FALSE))</f>
        <v/>
      </c>
      <c r="AJ113" s="165" t="str">
        <f>IF(AJ112="","",VLOOKUP(AJ112,'様式３－２'!$C$7:$L$48,10,FALSE))</f>
        <v/>
      </c>
      <c r="AK113" s="163" t="str">
        <f>IF(AK112="","",VLOOKUP(AK112,'様式３－２'!$C$7:$L$48,10,FALSE))</f>
        <v/>
      </c>
      <c r="AL113" s="164" t="str">
        <f>IF(AL112="","",VLOOKUP(AL112,'様式３－２'!$C$7:$L$48,10,FALSE))</f>
        <v/>
      </c>
      <c r="AM113" s="164" t="str">
        <f>IF(AM112="","",VLOOKUP(AM112,'様式３－２'!$C$7:$L$48,10,FALSE))</f>
        <v/>
      </c>
      <c r="AN113" s="164" t="str">
        <f>IF(AN112="","",VLOOKUP(AN112,'様式３－２'!$C$7:$L$48,10,FALSE))</f>
        <v/>
      </c>
      <c r="AO113" s="164" t="str">
        <f>IF(AO112="","",VLOOKUP(AO112,'様式３－２'!$C$7:$L$48,10,FALSE))</f>
        <v/>
      </c>
      <c r="AP113" s="164" t="str">
        <f>IF(AP112="","",VLOOKUP(AP112,'様式３－２'!$C$7:$L$48,10,FALSE))</f>
        <v/>
      </c>
      <c r="AQ113" s="165" t="str">
        <f>IF(AQ112="","",VLOOKUP(AQ112,'様式３－２'!$C$7:$L$48,10,FALSE))</f>
        <v/>
      </c>
      <c r="AR113" s="163" t="str">
        <f>IF(AR112="","",VLOOKUP(AR112,'様式３－２'!$C$7:$L$48,10,FALSE))</f>
        <v/>
      </c>
      <c r="AS113" s="164" t="str">
        <f>IF(AS112="","",VLOOKUP(AS112,'様式３－２'!$C$7:$L$48,10,FALSE))</f>
        <v/>
      </c>
      <c r="AT113" s="164" t="str">
        <f>IF(AT112="","",VLOOKUP(AT112,'様式３－２'!$C$7:$L$48,10,FALSE))</f>
        <v/>
      </c>
      <c r="AU113" s="164" t="str">
        <f>IF(AU112="","",VLOOKUP(AU112,'様式３－２'!$C$7:$L$48,10,FALSE))</f>
        <v/>
      </c>
      <c r="AV113" s="164" t="str">
        <f>IF(AV112="","",VLOOKUP(AV112,'様式３－２'!$C$7:$L$48,10,FALSE))</f>
        <v/>
      </c>
      <c r="AW113" s="164" t="str">
        <f>IF(AW112="","",VLOOKUP(AW112,'様式３－２'!$C$7:$L$48,10,FALSE))</f>
        <v/>
      </c>
      <c r="AX113" s="165" t="str">
        <f>IF(AX112="","",VLOOKUP(AX112,'様式３－２'!$C$7:$L$48,10,FALSE))</f>
        <v/>
      </c>
      <c r="AY113" s="163" t="str">
        <f>IF(AY112="","",VLOOKUP(AY112,'様式３－２'!$C$7:$L$48,10,FALSE))</f>
        <v/>
      </c>
      <c r="AZ113" s="164" t="str">
        <f>IF(AZ112="","",VLOOKUP(AZ112,'様式３－２'!$C$7:$L$48,10,FALSE))</f>
        <v/>
      </c>
      <c r="BA113" s="164" t="str">
        <f>IF(BA112="","",VLOOKUP(BA112,'様式３－２'!$C$7:$L$48,10,FALSE))</f>
        <v/>
      </c>
      <c r="BB113" s="294">
        <f>IF($BE$4="４週",SUM(W113:AX113),IF($BE$4="暦月",SUM(W113:BA113),""))</f>
        <v>0</v>
      </c>
      <c r="BC113" s="295"/>
      <c r="BD113" s="296">
        <f>IF($BE$4="４週",BB113/4,IF($BE$4="暦月",(BB113/($BE$9/7)),""))</f>
        <v>0</v>
      </c>
      <c r="BE113" s="295"/>
      <c r="BF113" s="291"/>
      <c r="BG113" s="292"/>
      <c r="BH113" s="292"/>
      <c r="BI113" s="292"/>
      <c r="BJ113" s="293"/>
    </row>
    <row r="114" spans="2:62" ht="20.25" customHeight="1" x14ac:dyDescent="0.4">
      <c r="B114" s="277">
        <f>B112+1</f>
        <v>49</v>
      </c>
      <c r="C114" s="279"/>
      <c r="D114" s="280"/>
      <c r="E114" s="153"/>
      <c r="F114" s="154"/>
      <c r="G114" s="153"/>
      <c r="H114" s="154"/>
      <c r="I114" s="283"/>
      <c r="J114" s="284"/>
      <c r="K114" s="287"/>
      <c r="L114" s="288"/>
      <c r="M114" s="288"/>
      <c r="N114" s="280"/>
      <c r="O114" s="256"/>
      <c r="P114" s="257"/>
      <c r="Q114" s="257"/>
      <c r="R114" s="257"/>
      <c r="S114" s="258"/>
      <c r="T114" s="185" t="s">
        <v>18</v>
      </c>
      <c r="U114" s="108"/>
      <c r="V114" s="109"/>
      <c r="W114" s="95"/>
      <c r="X114" s="96"/>
      <c r="Y114" s="96"/>
      <c r="Z114" s="96"/>
      <c r="AA114" s="96"/>
      <c r="AB114" s="96"/>
      <c r="AC114" s="97"/>
      <c r="AD114" s="95"/>
      <c r="AE114" s="96"/>
      <c r="AF114" s="96"/>
      <c r="AG114" s="96"/>
      <c r="AH114" s="96"/>
      <c r="AI114" s="96"/>
      <c r="AJ114" s="97"/>
      <c r="AK114" s="95"/>
      <c r="AL114" s="96"/>
      <c r="AM114" s="96"/>
      <c r="AN114" s="96"/>
      <c r="AO114" s="96"/>
      <c r="AP114" s="96"/>
      <c r="AQ114" s="97"/>
      <c r="AR114" s="95"/>
      <c r="AS114" s="96"/>
      <c r="AT114" s="96"/>
      <c r="AU114" s="96"/>
      <c r="AV114" s="96"/>
      <c r="AW114" s="96"/>
      <c r="AX114" s="97"/>
      <c r="AY114" s="95"/>
      <c r="AZ114" s="96"/>
      <c r="BA114" s="98"/>
      <c r="BB114" s="262"/>
      <c r="BC114" s="263"/>
      <c r="BD114" s="264"/>
      <c r="BE114" s="265"/>
      <c r="BF114" s="266"/>
      <c r="BG114" s="267"/>
      <c r="BH114" s="267"/>
      <c r="BI114" s="267"/>
      <c r="BJ114" s="268"/>
    </row>
    <row r="115" spans="2:62" ht="20.25" customHeight="1" x14ac:dyDescent="0.4">
      <c r="B115" s="297"/>
      <c r="C115" s="298"/>
      <c r="D115" s="299"/>
      <c r="E115" s="197"/>
      <c r="F115" s="198">
        <f>C114</f>
        <v>0</v>
      </c>
      <c r="G115" s="197"/>
      <c r="H115" s="198">
        <f>I114</f>
        <v>0</v>
      </c>
      <c r="I115" s="300"/>
      <c r="J115" s="301"/>
      <c r="K115" s="302"/>
      <c r="L115" s="303"/>
      <c r="M115" s="303"/>
      <c r="N115" s="299"/>
      <c r="O115" s="256"/>
      <c r="P115" s="257"/>
      <c r="Q115" s="257"/>
      <c r="R115" s="257"/>
      <c r="S115" s="258"/>
      <c r="T115" s="186" t="s">
        <v>203</v>
      </c>
      <c r="U115" s="110"/>
      <c r="V115" s="187"/>
      <c r="W115" s="163" t="str">
        <f>IF(W114="","",VLOOKUP(W114,'様式３－２'!$C$7:$L$48,10,FALSE))</f>
        <v/>
      </c>
      <c r="X115" s="164" t="str">
        <f>IF(X114="","",VLOOKUP(X114,'様式３－２'!$C$7:$L$48,10,FALSE))</f>
        <v/>
      </c>
      <c r="Y115" s="164" t="str">
        <f>IF(Y114="","",VLOOKUP(Y114,'様式３－２'!$C$7:$L$48,10,FALSE))</f>
        <v/>
      </c>
      <c r="Z115" s="164" t="str">
        <f>IF(Z114="","",VLOOKUP(Z114,'様式３－２'!$C$7:$L$48,10,FALSE))</f>
        <v/>
      </c>
      <c r="AA115" s="164" t="str">
        <f>IF(AA114="","",VLOOKUP(AA114,'様式３－２'!$C$7:$L$48,10,FALSE))</f>
        <v/>
      </c>
      <c r="AB115" s="164" t="str">
        <f>IF(AB114="","",VLOOKUP(AB114,'様式３－２'!$C$7:$L$48,10,FALSE))</f>
        <v/>
      </c>
      <c r="AC115" s="165" t="str">
        <f>IF(AC114="","",VLOOKUP(AC114,'様式３－２'!$C$7:$L$48,10,FALSE))</f>
        <v/>
      </c>
      <c r="AD115" s="163" t="str">
        <f>IF(AD114="","",VLOOKUP(AD114,'様式３－２'!$C$7:$L$48,10,FALSE))</f>
        <v/>
      </c>
      <c r="AE115" s="164" t="str">
        <f>IF(AE114="","",VLOOKUP(AE114,'様式３－２'!$C$7:$L$48,10,FALSE))</f>
        <v/>
      </c>
      <c r="AF115" s="164" t="str">
        <f>IF(AF114="","",VLOOKUP(AF114,'様式３－２'!$C$7:$L$48,10,FALSE))</f>
        <v/>
      </c>
      <c r="AG115" s="164" t="str">
        <f>IF(AG114="","",VLOOKUP(AG114,'様式３－２'!$C$7:$L$48,10,FALSE))</f>
        <v/>
      </c>
      <c r="AH115" s="164" t="str">
        <f>IF(AH114="","",VLOOKUP(AH114,'様式３－２'!$C$7:$L$48,10,FALSE))</f>
        <v/>
      </c>
      <c r="AI115" s="164" t="str">
        <f>IF(AI114="","",VLOOKUP(AI114,'様式３－２'!$C$7:$L$48,10,FALSE))</f>
        <v/>
      </c>
      <c r="AJ115" s="165" t="str">
        <f>IF(AJ114="","",VLOOKUP(AJ114,'様式３－２'!$C$7:$L$48,10,FALSE))</f>
        <v/>
      </c>
      <c r="AK115" s="163" t="str">
        <f>IF(AK114="","",VLOOKUP(AK114,'様式３－２'!$C$7:$L$48,10,FALSE))</f>
        <v/>
      </c>
      <c r="AL115" s="164" t="str">
        <f>IF(AL114="","",VLOOKUP(AL114,'様式３－２'!$C$7:$L$48,10,FALSE))</f>
        <v/>
      </c>
      <c r="AM115" s="164" t="str">
        <f>IF(AM114="","",VLOOKUP(AM114,'様式３－２'!$C$7:$L$48,10,FALSE))</f>
        <v/>
      </c>
      <c r="AN115" s="164" t="str">
        <f>IF(AN114="","",VLOOKUP(AN114,'様式３－２'!$C$7:$L$48,10,FALSE))</f>
        <v/>
      </c>
      <c r="AO115" s="164" t="str">
        <f>IF(AO114="","",VLOOKUP(AO114,'様式３－２'!$C$7:$L$48,10,FALSE))</f>
        <v/>
      </c>
      <c r="AP115" s="164" t="str">
        <f>IF(AP114="","",VLOOKUP(AP114,'様式３－２'!$C$7:$L$48,10,FALSE))</f>
        <v/>
      </c>
      <c r="AQ115" s="165" t="str">
        <f>IF(AQ114="","",VLOOKUP(AQ114,'様式３－２'!$C$7:$L$48,10,FALSE))</f>
        <v/>
      </c>
      <c r="AR115" s="163" t="str">
        <f>IF(AR114="","",VLOOKUP(AR114,'様式３－２'!$C$7:$L$48,10,FALSE))</f>
        <v/>
      </c>
      <c r="AS115" s="164" t="str">
        <f>IF(AS114="","",VLOOKUP(AS114,'様式３－２'!$C$7:$L$48,10,FALSE))</f>
        <v/>
      </c>
      <c r="AT115" s="164" t="str">
        <f>IF(AT114="","",VLOOKUP(AT114,'様式３－２'!$C$7:$L$48,10,FALSE))</f>
        <v/>
      </c>
      <c r="AU115" s="164" t="str">
        <f>IF(AU114="","",VLOOKUP(AU114,'様式３－２'!$C$7:$L$48,10,FALSE))</f>
        <v/>
      </c>
      <c r="AV115" s="164" t="str">
        <f>IF(AV114="","",VLOOKUP(AV114,'様式３－２'!$C$7:$L$48,10,FALSE))</f>
        <v/>
      </c>
      <c r="AW115" s="164" t="str">
        <f>IF(AW114="","",VLOOKUP(AW114,'様式３－２'!$C$7:$L$48,10,FALSE))</f>
        <v/>
      </c>
      <c r="AX115" s="165" t="str">
        <f>IF(AX114="","",VLOOKUP(AX114,'様式３－２'!$C$7:$L$48,10,FALSE))</f>
        <v/>
      </c>
      <c r="AY115" s="163" t="str">
        <f>IF(AY114="","",VLOOKUP(AY114,'様式３－２'!$C$7:$L$48,10,FALSE))</f>
        <v/>
      </c>
      <c r="AZ115" s="164" t="str">
        <f>IF(AZ114="","",VLOOKUP(AZ114,'様式３－２'!$C$7:$L$48,10,FALSE))</f>
        <v/>
      </c>
      <c r="BA115" s="164" t="str">
        <f>IF(BA114="","",VLOOKUP(BA114,'様式３－２'!$C$7:$L$48,10,FALSE))</f>
        <v/>
      </c>
      <c r="BB115" s="294">
        <f>IF($BE$4="４週",SUM(W115:AX115),IF($BE$4="暦月",SUM(W115:BA115),""))</f>
        <v>0</v>
      </c>
      <c r="BC115" s="295"/>
      <c r="BD115" s="296">
        <f>IF($BE$4="４週",BB115/4,IF($BE$4="暦月",(BB115/($BE$9/7)),""))</f>
        <v>0</v>
      </c>
      <c r="BE115" s="295"/>
      <c r="BF115" s="291"/>
      <c r="BG115" s="292"/>
      <c r="BH115" s="292"/>
      <c r="BI115" s="292"/>
      <c r="BJ115" s="293"/>
    </row>
    <row r="116" spans="2:62" ht="20.25" customHeight="1" x14ac:dyDescent="0.4">
      <c r="B116" s="277">
        <f>B114+1</f>
        <v>50</v>
      </c>
      <c r="C116" s="279"/>
      <c r="D116" s="280"/>
      <c r="E116" s="153"/>
      <c r="F116" s="154"/>
      <c r="G116" s="153"/>
      <c r="H116" s="154"/>
      <c r="I116" s="283"/>
      <c r="J116" s="284"/>
      <c r="K116" s="287"/>
      <c r="L116" s="288"/>
      <c r="M116" s="288"/>
      <c r="N116" s="280"/>
      <c r="O116" s="256"/>
      <c r="P116" s="257"/>
      <c r="Q116" s="257"/>
      <c r="R116" s="257"/>
      <c r="S116" s="258"/>
      <c r="T116" s="185" t="s">
        <v>18</v>
      </c>
      <c r="U116" s="108"/>
      <c r="V116" s="109"/>
      <c r="W116" s="95"/>
      <c r="X116" s="96"/>
      <c r="Y116" s="96"/>
      <c r="Z116" s="96"/>
      <c r="AA116" s="96"/>
      <c r="AB116" s="96"/>
      <c r="AC116" s="97"/>
      <c r="AD116" s="95"/>
      <c r="AE116" s="96"/>
      <c r="AF116" s="96"/>
      <c r="AG116" s="96"/>
      <c r="AH116" s="96"/>
      <c r="AI116" s="96"/>
      <c r="AJ116" s="97"/>
      <c r="AK116" s="95"/>
      <c r="AL116" s="96"/>
      <c r="AM116" s="96"/>
      <c r="AN116" s="96"/>
      <c r="AO116" s="96"/>
      <c r="AP116" s="96"/>
      <c r="AQ116" s="97"/>
      <c r="AR116" s="95"/>
      <c r="AS116" s="96"/>
      <c r="AT116" s="96"/>
      <c r="AU116" s="96"/>
      <c r="AV116" s="96"/>
      <c r="AW116" s="96"/>
      <c r="AX116" s="97"/>
      <c r="AY116" s="95"/>
      <c r="AZ116" s="96"/>
      <c r="BA116" s="98"/>
      <c r="BB116" s="262"/>
      <c r="BC116" s="263"/>
      <c r="BD116" s="264"/>
      <c r="BE116" s="265"/>
      <c r="BF116" s="266"/>
      <c r="BG116" s="267"/>
      <c r="BH116" s="267"/>
      <c r="BI116" s="267"/>
      <c r="BJ116" s="268"/>
    </row>
    <row r="117" spans="2:62" ht="20.25" customHeight="1" x14ac:dyDescent="0.4">
      <c r="B117" s="297"/>
      <c r="C117" s="298"/>
      <c r="D117" s="299"/>
      <c r="E117" s="197"/>
      <c r="F117" s="198">
        <f>C116</f>
        <v>0</v>
      </c>
      <c r="G117" s="197"/>
      <c r="H117" s="198">
        <f>I116</f>
        <v>0</v>
      </c>
      <c r="I117" s="300"/>
      <c r="J117" s="301"/>
      <c r="K117" s="302"/>
      <c r="L117" s="303"/>
      <c r="M117" s="303"/>
      <c r="N117" s="299"/>
      <c r="O117" s="256"/>
      <c r="P117" s="257"/>
      <c r="Q117" s="257"/>
      <c r="R117" s="257"/>
      <c r="S117" s="258"/>
      <c r="T117" s="186" t="s">
        <v>203</v>
      </c>
      <c r="U117" s="110"/>
      <c r="V117" s="187"/>
      <c r="W117" s="163" t="str">
        <f>IF(W116="","",VLOOKUP(W116,'様式３－２'!$C$7:$L$48,10,FALSE))</f>
        <v/>
      </c>
      <c r="X117" s="164" t="str">
        <f>IF(X116="","",VLOOKUP(X116,'様式３－２'!$C$7:$L$48,10,FALSE))</f>
        <v/>
      </c>
      <c r="Y117" s="164" t="str">
        <f>IF(Y116="","",VLOOKUP(Y116,'様式３－２'!$C$7:$L$48,10,FALSE))</f>
        <v/>
      </c>
      <c r="Z117" s="164" t="str">
        <f>IF(Z116="","",VLOOKUP(Z116,'様式３－２'!$C$7:$L$48,10,FALSE))</f>
        <v/>
      </c>
      <c r="AA117" s="164" t="str">
        <f>IF(AA116="","",VLOOKUP(AA116,'様式３－２'!$C$7:$L$48,10,FALSE))</f>
        <v/>
      </c>
      <c r="AB117" s="164" t="str">
        <f>IF(AB116="","",VLOOKUP(AB116,'様式３－２'!$C$7:$L$48,10,FALSE))</f>
        <v/>
      </c>
      <c r="AC117" s="165" t="str">
        <f>IF(AC116="","",VLOOKUP(AC116,'様式３－２'!$C$7:$L$48,10,FALSE))</f>
        <v/>
      </c>
      <c r="AD117" s="163" t="str">
        <f>IF(AD116="","",VLOOKUP(AD116,'様式３－２'!$C$7:$L$48,10,FALSE))</f>
        <v/>
      </c>
      <c r="AE117" s="164" t="str">
        <f>IF(AE116="","",VLOOKUP(AE116,'様式３－２'!$C$7:$L$48,10,FALSE))</f>
        <v/>
      </c>
      <c r="AF117" s="164" t="str">
        <f>IF(AF116="","",VLOOKUP(AF116,'様式３－２'!$C$7:$L$48,10,FALSE))</f>
        <v/>
      </c>
      <c r="AG117" s="164" t="str">
        <f>IF(AG116="","",VLOOKUP(AG116,'様式３－２'!$C$7:$L$48,10,FALSE))</f>
        <v/>
      </c>
      <c r="AH117" s="164" t="str">
        <f>IF(AH116="","",VLOOKUP(AH116,'様式３－２'!$C$7:$L$48,10,FALSE))</f>
        <v/>
      </c>
      <c r="AI117" s="164" t="str">
        <f>IF(AI116="","",VLOOKUP(AI116,'様式３－２'!$C$7:$L$48,10,FALSE))</f>
        <v/>
      </c>
      <c r="AJ117" s="165" t="str">
        <f>IF(AJ116="","",VLOOKUP(AJ116,'様式３－２'!$C$7:$L$48,10,FALSE))</f>
        <v/>
      </c>
      <c r="AK117" s="163" t="str">
        <f>IF(AK116="","",VLOOKUP(AK116,'様式３－２'!$C$7:$L$48,10,FALSE))</f>
        <v/>
      </c>
      <c r="AL117" s="164" t="str">
        <f>IF(AL116="","",VLOOKUP(AL116,'様式３－２'!$C$7:$L$48,10,FALSE))</f>
        <v/>
      </c>
      <c r="AM117" s="164" t="str">
        <f>IF(AM116="","",VLOOKUP(AM116,'様式３－２'!$C$7:$L$48,10,FALSE))</f>
        <v/>
      </c>
      <c r="AN117" s="164" t="str">
        <f>IF(AN116="","",VLOOKUP(AN116,'様式３－２'!$C$7:$L$48,10,FALSE))</f>
        <v/>
      </c>
      <c r="AO117" s="164" t="str">
        <f>IF(AO116="","",VLOOKUP(AO116,'様式３－２'!$C$7:$L$48,10,FALSE))</f>
        <v/>
      </c>
      <c r="AP117" s="164" t="str">
        <f>IF(AP116="","",VLOOKUP(AP116,'様式３－２'!$C$7:$L$48,10,FALSE))</f>
        <v/>
      </c>
      <c r="AQ117" s="165" t="str">
        <f>IF(AQ116="","",VLOOKUP(AQ116,'様式３－２'!$C$7:$L$48,10,FALSE))</f>
        <v/>
      </c>
      <c r="AR117" s="163" t="str">
        <f>IF(AR116="","",VLOOKUP(AR116,'様式３－２'!$C$7:$L$48,10,FALSE))</f>
        <v/>
      </c>
      <c r="AS117" s="164" t="str">
        <f>IF(AS116="","",VLOOKUP(AS116,'様式３－２'!$C$7:$L$48,10,FALSE))</f>
        <v/>
      </c>
      <c r="AT117" s="164" t="str">
        <f>IF(AT116="","",VLOOKUP(AT116,'様式３－２'!$C$7:$L$48,10,FALSE))</f>
        <v/>
      </c>
      <c r="AU117" s="164" t="str">
        <f>IF(AU116="","",VLOOKUP(AU116,'様式３－２'!$C$7:$L$48,10,FALSE))</f>
        <v/>
      </c>
      <c r="AV117" s="164" t="str">
        <f>IF(AV116="","",VLOOKUP(AV116,'様式３－２'!$C$7:$L$48,10,FALSE))</f>
        <v/>
      </c>
      <c r="AW117" s="164" t="str">
        <f>IF(AW116="","",VLOOKUP(AW116,'様式３－２'!$C$7:$L$48,10,FALSE))</f>
        <v/>
      </c>
      <c r="AX117" s="165" t="str">
        <f>IF(AX116="","",VLOOKUP(AX116,'様式３－２'!$C$7:$L$48,10,FALSE))</f>
        <v/>
      </c>
      <c r="AY117" s="163" t="str">
        <f>IF(AY116="","",VLOOKUP(AY116,'様式３－２'!$C$7:$L$48,10,FALSE))</f>
        <v/>
      </c>
      <c r="AZ117" s="164" t="str">
        <f>IF(AZ116="","",VLOOKUP(AZ116,'様式３－２'!$C$7:$L$48,10,FALSE))</f>
        <v/>
      </c>
      <c r="BA117" s="164" t="str">
        <f>IF(BA116="","",VLOOKUP(BA116,'様式３－２'!$C$7:$L$48,10,FALSE))</f>
        <v/>
      </c>
      <c r="BB117" s="294">
        <f>IF($BE$4="４週",SUM(W117:AX117),IF($BE$4="暦月",SUM(W117:BA117),""))</f>
        <v>0</v>
      </c>
      <c r="BC117" s="295"/>
      <c r="BD117" s="296">
        <f>IF($BE$4="４週",BB117/4,IF($BE$4="暦月",(BB117/($BE$9/7)),""))</f>
        <v>0</v>
      </c>
      <c r="BE117" s="295"/>
      <c r="BF117" s="291"/>
      <c r="BG117" s="292"/>
      <c r="BH117" s="292"/>
      <c r="BI117" s="292"/>
      <c r="BJ117" s="293"/>
    </row>
    <row r="118" spans="2:62" ht="20.25" customHeight="1" x14ac:dyDescent="0.4">
      <c r="B118" s="277">
        <f>B116+1</f>
        <v>51</v>
      </c>
      <c r="C118" s="279"/>
      <c r="D118" s="280"/>
      <c r="E118" s="153"/>
      <c r="F118" s="154"/>
      <c r="G118" s="153"/>
      <c r="H118" s="154"/>
      <c r="I118" s="283"/>
      <c r="J118" s="284"/>
      <c r="K118" s="287"/>
      <c r="L118" s="288"/>
      <c r="M118" s="288"/>
      <c r="N118" s="280"/>
      <c r="O118" s="256"/>
      <c r="P118" s="257"/>
      <c r="Q118" s="257"/>
      <c r="R118" s="257"/>
      <c r="S118" s="258"/>
      <c r="T118" s="185" t="s">
        <v>18</v>
      </c>
      <c r="U118" s="108"/>
      <c r="V118" s="109"/>
      <c r="W118" s="95"/>
      <c r="X118" s="96"/>
      <c r="Y118" s="96"/>
      <c r="Z118" s="96"/>
      <c r="AA118" s="96"/>
      <c r="AB118" s="96"/>
      <c r="AC118" s="97"/>
      <c r="AD118" s="95"/>
      <c r="AE118" s="96"/>
      <c r="AF118" s="96"/>
      <c r="AG118" s="96"/>
      <c r="AH118" s="96"/>
      <c r="AI118" s="96"/>
      <c r="AJ118" s="97"/>
      <c r="AK118" s="95"/>
      <c r="AL118" s="96"/>
      <c r="AM118" s="96"/>
      <c r="AN118" s="96"/>
      <c r="AO118" s="96"/>
      <c r="AP118" s="96"/>
      <c r="AQ118" s="97"/>
      <c r="AR118" s="95"/>
      <c r="AS118" s="96"/>
      <c r="AT118" s="96"/>
      <c r="AU118" s="96"/>
      <c r="AV118" s="96"/>
      <c r="AW118" s="96"/>
      <c r="AX118" s="97"/>
      <c r="AY118" s="95"/>
      <c r="AZ118" s="96"/>
      <c r="BA118" s="98"/>
      <c r="BB118" s="262"/>
      <c r="BC118" s="263"/>
      <c r="BD118" s="264"/>
      <c r="BE118" s="265"/>
      <c r="BF118" s="266"/>
      <c r="BG118" s="267"/>
      <c r="BH118" s="267"/>
      <c r="BI118" s="267"/>
      <c r="BJ118" s="268"/>
    </row>
    <row r="119" spans="2:62" ht="20.25" customHeight="1" x14ac:dyDescent="0.4">
      <c r="B119" s="297"/>
      <c r="C119" s="298"/>
      <c r="D119" s="299"/>
      <c r="E119" s="197"/>
      <c r="F119" s="198">
        <f>C118</f>
        <v>0</v>
      </c>
      <c r="G119" s="197"/>
      <c r="H119" s="198">
        <f>I118</f>
        <v>0</v>
      </c>
      <c r="I119" s="300"/>
      <c r="J119" s="301"/>
      <c r="K119" s="302"/>
      <c r="L119" s="303"/>
      <c r="M119" s="303"/>
      <c r="N119" s="299"/>
      <c r="O119" s="256"/>
      <c r="P119" s="257"/>
      <c r="Q119" s="257"/>
      <c r="R119" s="257"/>
      <c r="S119" s="258"/>
      <c r="T119" s="186" t="s">
        <v>203</v>
      </c>
      <c r="U119" s="110"/>
      <c r="V119" s="187"/>
      <c r="W119" s="163" t="str">
        <f>IF(W118="","",VLOOKUP(W118,'様式３－２'!$C$7:$L$48,10,FALSE))</f>
        <v/>
      </c>
      <c r="X119" s="164" t="str">
        <f>IF(X118="","",VLOOKUP(X118,'様式３－２'!$C$7:$L$48,10,FALSE))</f>
        <v/>
      </c>
      <c r="Y119" s="164" t="str">
        <f>IF(Y118="","",VLOOKUP(Y118,'様式３－２'!$C$7:$L$48,10,FALSE))</f>
        <v/>
      </c>
      <c r="Z119" s="164" t="str">
        <f>IF(Z118="","",VLOOKUP(Z118,'様式３－２'!$C$7:$L$48,10,FALSE))</f>
        <v/>
      </c>
      <c r="AA119" s="164" t="str">
        <f>IF(AA118="","",VLOOKUP(AA118,'様式３－２'!$C$7:$L$48,10,FALSE))</f>
        <v/>
      </c>
      <c r="AB119" s="164" t="str">
        <f>IF(AB118="","",VLOOKUP(AB118,'様式３－２'!$C$7:$L$48,10,FALSE))</f>
        <v/>
      </c>
      <c r="AC119" s="165" t="str">
        <f>IF(AC118="","",VLOOKUP(AC118,'様式３－２'!$C$7:$L$48,10,FALSE))</f>
        <v/>
      </c>
      <c r="AD119" s="163" t="str">
        <f>IF(AD118="","",VLOOKUP(AD118,'様式３－２'!$C$7:$L$48,10,FALSE))</f>
        <v/>
      </c>
      <c r="AE119" s="164" t="str">
        <f>IF(AE118="","",VLOOKUP(AE118,'様式３－２'!$C$7:$L$48,10,FALSE))</f>
        <v/>
      </c>
      <c r="AF119" s="164" t="str">
        <f>IF(AF118="","",VLOOKUP(AF118,'様式３－２'!$C$7:$L$48,10,FALSE))</f>
        <v/>
      </c>
      <c r="AG119" s="164" t="str">
        <f>IF(AG118="","",VLOOKUP(AG118,'様式３－２'!$C$7:$L$48,10,FALSE))</f>
        <v/>
      </c>
      <c r="AH119" s="164" t="str">
        <f>IF(AH118="","",VLOOKUP(AH118,'様式３－２'!$C$7:$L$48,10,FALSE))</f>
        <v/>
      </c>
      <c r="AI119" s="164" t="str">
        <f>IF(AI118="","",VLOOKUP(AI118,'様式３－２'!$C$7:$L$48,10,FALSE))</f>
        <v/>
      </c>
      <c r="AJ119" s="165" t="str">
        <f>IF(AJ118="","",VLOOKUP(AJ118,'様式３－２'!$C$7:$L$48,10,FALSE))</f>
        <v/>
      </c>
      <c r="AK119" s="163" t="str">
        <f>IF(AK118="","",VLOOKUP(AK118,'様式３－２'!$C$7:$L$48,10,FALSE))</f>
        <v/>
      </c>
      <c r="AL119" s="164" t="str">
        <f>IF(AL118="","",VLOOKUP(AL118,'様式３－２'!$C$7:$L$48,10,FALSE))</f>
        <v/>
      </c>
      <c r="AM119" s="164" t="str">
        <f>IF(AM118="","",VLOOKUP(AM118,'様式３－２'!$C$7:$L$48,10,FALSE))</f>
        <v/>
      </c>
      <c r="AN119" s="164" t="str">
        <f>IF(AN118="","",VLOOKUP(AN118,'様式３－２'!$C$7:$L$48,10,FALSE))</f>
        <v/>
      </c>
      <c r="AO119" s="164" t="str">
        <f>IF(AO118="","",VLOOKUP(AO118,'様式３－２'!$C$7:$L$48,10,FALSE))</f>
        <v/>
      </c>
      <c r="AP119" s="164" t="str">
        <f>IF(AP118="","",VLOOKUP(AP118,'様式３－２'!$C$7:$L$48,10,FALSE))</f>
        <v/>
      </c>
      <c r="AQ119" s="165" t="str">
        <f>IF(AQ118="","",VLOOKUP(AQ118,'様式３－２'!$C$7:$L$48,10,FALSE))</f>
        <v/>
      </c>
      <c r="AR119" s="163" t="str">
        <f>IF(AR118="","",VLOOKUP(AR118,'様式３－２'!$C$7:$L$48,10,FALSE))</f>
        <v/>
      </c>
      <c r="AS119" s="164" t="str">
        <f>IF(AS118="","",VLOOKUP(AS118,'様式３－２'!$C$7:$L$48,10,FALSE))</f>
        <v/>
      </c>
      <c r="AT119" s="164" t="str">
        <f>IF(AT118="","",VLOOKUP(AT118,'様式３－２'!$C$7:$L$48,10,FALSE))</f>
        <v/>
      </c>
      <c r="AU119" s="164" t="str">
        <f>IF(AU118="","",VLOOKUP(AU118,'様式３－２'!$C$7:$L$48,10,FALSE))</f>
        <v/>
      </c>
      <c r="AV119" s="164" t="str">
        <f>IF(AV118="","",VLOOKUP(AV118,'様式３－２'!$C$7:$L$48,10,FALSE))</f>
        <v/>
      </c>
      <c r="AW119" s="164" t="str">
        <f>IF(AW118="","",VLOOKUP(AW118,'様式３－２'!$C$7:$L$48,10,FALSE))</f>
        <v/>
      </c>
      <c r="AX119" s="165" t="str">
        <f>IF(AX118="","",VLOOKUP(AX118,'様式３－２'!$C$7:$L$48,10,FALSE))</f>
        <v/>
      </c>
      <c r="AY119" s="163" t="str">
        <f>IF(AY118="","",VLOOKUP(AY118,'様式３－２'!$C$7:$L$48,10,FALSE))</f>
        <v/>
      </c>
      <c r="AZ119" s="164" t="str">
        <f>IF(AZ118="","",VLOOKUP(AZ118,'様式３－２'!$C$7:$L$48,10,FALSE))</f>
        <v/>
      </c>
      <c r="BA119" s="164" t="str">
        <f>IF(BA118="","",VLOOKUP(BA118,'様式３－２'!$C$7:$L$48,10,FALSE))</f>
        <v/>
      </c>
      <c r="BB119" s="294">
        <f>IF($BE$4="４週",SUM(W119:AX119),IF($BE$4="暦月",SUM(W119:BA119),""))</f>
        <v>0</v>
      </c>
      <c r="BC119" s="295"/>
      <c r="BD119" s="296">
        <f>IF($BE$4="４週",BB119/4,IF($BE$4="暦月",(BB119/($BE$9/7)),""))</f>
        <v>0</v>
      </c>
      <c r="BE119" s="295"/>
      <c r="BF119" s="291"/>
      <c r="BG119" s="292"/>
      <c r="BH119" s="292"/>
      <c r="BI119" s="292"/>
      <c r="BJ119" s="293"/>
    </row>
    <row r="120" spans="2:62" ht="20.25" customHeight="1" x14ac:dyDescent="0.4">
      <c r="B120" s="277">
        <f>B118+1</f>
        <v>52</v>
      </c>
      <c r="C120" s="279"/>
      <c r="D120" s="280"/>
      <c r="E120" s="153"/>
      <c r="F120" s="154"/>
      <c r="G120" s="153"/>
      <c r="H120" s="154"/>
      <c r="I120" s="283"/>
      <c r="J120" s="284"/>
      <c r="K120" s="287"/>
      <c r="L120" s="288"/>
      <c r="M120" s="288"/>
      <c r="N120" s="280"/>
      <c r="O120" s="256"/>
      <c r="P120" s="257"/>
      <c r="Q120" s="257"/>
      <c r="R120" s="257"/>
      <c r="S120" s="258"/>
      <c r="T120" s="185" t="s">
        <v>18</v>
      </c>
      <c r="U120" s="108"/>
      <c r="V120" s="109"/>
      <c r="W120" s="95"/>
      <c r="X120" s="96"/>
      <c r="Y120" s="96"/>
      <c r="Z120" s="96"/>
      <c r="AA120" s="96"/>
      <c r="AB120" s="96"/>
      <c r="AC120" s="97"/>
      <c r="AD120" s="95"/>
      <c r="AE120" s="96"/>
      <c r="AF120" s="96"/>
      <c r="AG120" s="96"/>
      <c r="AH120" s="96"/>
      <c r="AI120" s="96"/>
      <c r="AJ120" s="97"/>
      <c r="AK120" s="95"/>
      <c r="AL120" s="96"/>
      <c r="AM120" s="96"/>
      <c r="AN120" s="96"/>
      <c r="AO120" s="96"/>
      <c r="AP120" s="96"/>
      <c r="AQ120" s="97"/>
      <c r="AR120" s="95"/>
      <c r="AS120" s="96"/>
      <c r="AT120" s="96"/>
      <c r="AU120" s="96"/>
      <c r="AV120" s="96"/>
      <c r="AW120" s="96"/>
      <c r="AX120" s="97"/>
      <c r="AY120" s="95"/>
      <c r="AZ120" s="96"/>
      <c r="BA120" s="98"/>
      <c r="BB120" s="262"/>
      <c r="BC120" s="263"/>
      <c r="BD120" s="264"/>
      <c r="BE120" s="265"/>
      <c r="BF120" s="266"/>
      <c r="BG120" s="267"/>
      <c r="BH120" s="267"/>
      <c r="BI120" s="267"/>
      <c r="BJ120" s="268"/>
    </row>
    <row r="121" spans="2:62" ht="20.25" customHeight="1" x14ac:dyDescent="0.4">
      <c r="B121" s="297"/>
      <c r="C121" s="298"/>
      <c r="D121" s="299"/>
      <c r="E121" s="197"/>
      <c r="F121" s="198">
        <f>C120</f>
        <v>0</v>
      </c>
      <c r="G121" s="197"/>
      <c r="H121" s="198">
        <f>I120</f>
        <v>0</v>
      </c>
      <c r="I121" s="300"/>
      <c r="J121" s="301"/>
      <c r="K121" s="302"/>
      <c r="L121" s="303"/>
      <c r="M121" s="303"/>
      <c r="N121" s="299"/>
      <c r="O121" s="256"/>
      <c r="P121" s="257"/>
      <c r="Q121" s="257"/>
      <c r="R121" s="257"/>
      <c r="S121" s="258"/>
      <c r="T121" s="186" t="s">
        <v>203</v>
      </c>
      <c r="U121" s="110"/>
      <c r="V121" s="187"/>
      <c r="W121" s="163" t="str">
        <f>IF(W120="","",VLOOKUP(W120,'様式３－２'!$C$7:$L$48,10,FALSE))</f>
        <v/>
      </c>
      <c r="X121" s="164" t="str">
        <f>IF(X120="","",VLOOKUP(X120,'様式３－２'!$C$7:$L$48,10,FALSE))</f>
        <v/>
      </c>
      <c r="Y121" s="164" t="str">
        <f>IF(Y120="","",VLOOKUP(Y120,'様式３－２'!$C$7:$L$48,10,FALSE))</f>
        <v/>
      </c>
      <c r="Z121" s="164" t="str">
        <f>IF(Z120="","",VLOOKUP(Z120,'様式３－２'!$C$7:$L$48,10,FALSE))</f>
        <v/>
      </c>
      <c r="AA121" s="164" t="str">
        <f>IF(AA120="","",VLOOKUP(AA120,'様式３－２'!$C$7:$L$48,10,FALSE))</f>
        <v/>
      </c>
      <c r="AB121" s="164" t="str">
        <f>IF(AB120="","",VLOOKUP(AB120,'様式３－２'!$C$7:$L$48,10,FALSE))</f>
        <v/>
      </c>
      <c r="AC121" s="165" t="str">
        <f>IF(AC120="","",VLOOKUP(AC120,'様式３－２'!$C$7:$L$48,10,FALSE))</f>
        <v/>
      </c>
      <c r="AD121" s="163" t="str">
        <f>IF(AD120="","",VLOOKUP(AD120,'様式３－２'!$C$7:$L$48,10,FALSE))</f>
        <v/>
      </c>
      <c r="AE121" s="164" t="str">
        <f>IF(AE120="","",VLOOKUP(AE120,'様式３－２'!$C$7:$L$48,10,FALSE))</f>
        <v/>
      </c>
      <c r="AF121" s="164" t="str">
        <f>IF(AF120="","",VLOOKUP(AF120,'様式３－２'!$C$7:$L$48,10,FALSE))</f>
        <v/>
      </c>
      <c r="AG121" s="164" t="str">
        <f>IF(AG120="","",VLOOKUP(AG120,'様式３－２'!$C$7:$L$48,10,FALSE))</f>
        <v/>
      </c>
      <c r="AH121" s="164" t="str">
        <f>IF(AH120="","",VLOOKUP(AH120,'様式３－２'!$C$7:$L$48,10,FALSE))</f>
        <v/>
      </c>
      <c r="AI121" s="164" t="str">
        <f>IF(AI120="","",VLOOKUP(AI120,'様式３－２'!$C$7:$L$48,10,FALSE))</f>
        <v/>
      </c>
      <c r="AJ121" s="165" t="str">
        <f>IF(AJ120="","",VLOOKUP(AJ120,'様式３－２'!$C$7:$L$48,10,FALSE))</f>
        <v/>
      </c>
      <c r="AK121" s="163" t="str">
        <f>IF(AK120="","",VLOOKUP(AK120,'様式３－２'!$C$7:$L$48,10,FALSE))</f>
        <v/>
      </c>
      <c r="AL121" s="164" t="str">
        <f>IF(AL120="","",VLOOKUP(AL120,'様式３－２'!$C$7:$L$48,10,FALSE))</f>
        <v/>
      </c>
      <c r="AM121" s="164" t="str">
        <f>IF(AM120="","",VLOOKUP(AM120,'様式３－２'!$C$7:$L$48,10,FALSE))</f>
        <v/>
      </c>
      <c r="AN121" s="164" t="str">
        <f>IF(AN120="","",VLOOKUP(AN120,'様式３－２'!$C$7:$L$48,10,FALSE))</f>
        <v/>
      </c>
      <c r="AO121" s="164" t="str">
        <f>IF(AO120="","",VLOOKUP(AO120,'様式３－２'!$C$7:$L$48,10,FALSE))</f>
        <v/>
      </c>
      <c r="AP121" s="164" t="str">
        <f>IF(AP120="","",VLOOKUP(AP120,'様式３－２'!$C$7:$L$48,10,FALSE))</f>
        <v/>
      </c>
      <c r="AQ121" s="165" t="str">
        <f>IF(AQ120="","",VLOOKUP(AQ120,'様式３－２'!$C$7:$L$48,10,FALSE))</f>
        <v/>
      </c>
      <c r="AR121" s="163" t="str">
        <f>IF(AR120="","",VLOOKUP(AR120,'様式３－２'!$C$7:$L$48,10,FALSE))</f>
        <v/>
      </c>
      <c r="AS121" s="164" t="str">
        <f>IF(AS120="","",VLOOKUP(AS120,'様式３－２'!$C$7:$L$48,10,FALSE))</f>
        <v/>
      </c>
      <c r="AT121" s="164" t="str">
        <f>IF(AT120="","",VLOOKUP(AT120,'様式３－２'!$C$7:$L$48,10,FALSE))</f>
        <v/>
      </c>
      <c r="AU121" s="164" t="str">
        <f>IF(AU120="","",VLOOKUP(AU120,'様式３－２'!$C$7:$L$48,10,FALSE))</f>
        <v/>
      </c>
      <c r="AV121" s="164" t="str">
        <f>IF(AV120="","",VLOOKUP(AV120,'様式３－２'!$C$7:$L$48,10,FALSE))</f>
        <v/>
      </c>
      <c r="AW121" s="164" t="str">
        <f>IF(AW120="","",VLOOKUP(AW120,'様式３－２'!$C$7:$L$48,10,FALSE))</f>
        <v/>
      </c>
      <c r="AX121" s="165" t="str">
        <f>IF(AX120="","",VLOOKUP(AX120,'様式３－２'!$C$7:$L$48,10,FALSE))</f>
        <v/>
      </c>
      <c r="AY121" s="163" t="str">
        <f>IF(AY120="","",VLOOKUP(AY120,'様式３－２'!$C$7:$L$48,10,FALSE))</f>
        <v/>
      </c>
      <c r="AZ121" s="164" t="str">
        <f>IF(AZ120="","",VLOOKUP(AZ120,'様式３－２'!$C$7:$L$48,10,FALSE))</f>
        <v/>
      </c>
      <c r="BA121" s="164" t="str">
        <f>IF(BA120="","",VLOOKUP(BA120,'様式３－２'!$C$7:$L$48,10,FALSE))</f>
        <v/>
      </c>
      <c r="BB121" s="294">
        <f>IF($BE$4="４週",SUM(W121:AX121),IF($BE$4="暦月",SUM(W121:BA121),""))</f>
        <v>0</v>
      </c>
      <c r="BC121" s="295"/>
      <c r="BD121" s="296">
        <f>IF($BE$4="４週",BB121/4,IF($BE$4="暦月",(BB121/($BE$9/7)),""))</f>
        <v>0</v>
      </c>
      <c r="BE121" s="295"/>
      <c r="BF121" s="291"/>
      <c r="BG121" s="292"/>
      <c r="BH121" s="292"/>
      <c r="BI121" s="292"/>
      <c r="BJ121" s="293"/>
    </row>
    <row r="122" spans="2:62" ht="20.25" customHeight="1" x14ac:dyDescent="0.4">
      <c r="B122" s="277">
        <f>B120+1</f>
        <v>53</v>
      </c>
      <c r="C122" s="279"/>
      <c r="D122" s="280"/>
      <c r="E122" s="153"/>
      <c r="F122" s="154"/>
      <c r="G122" s="153"/>
      <c r="H122" s="154"/>
      <c r="I122" s="283"/>
      <c r="J122" s="284"/>
      <c r="K122" s="287"/>
      <c r="L122" s="288"/>
      <c r="M122" s="288"/>
      <c r="N122" s="280"/>
      <c r="O122" s="256"/>
      <c r="P122" s="257"/>
      <c r="Q122" s="257"/>
      <c r="R122" s="257"/>
      <c r="S122" s="258"/>
      <c r="T122" s="185" t="s">
        <v>18</v>
      </c>
      <c r="U122" s="108"/>
      <c r="V122" s="109"/>
      <c r="W122" s="95"/>
      <c r="X122" s="96"/>
      <c r="Y122" s="96"/>
      <c r="Z122" s="96"/>
      <c r="AA122" s="96"/>
      <c r="AB122" s="96"/>
      <c r="AC122" s="97"/>
      <c r="AD122" s="95"/>
      <c r="AE122" s="96"/>
      <c r="AF122" s="96"/>
      <c r="AG122" s="96"/>
      <c r="AH122" s="96"/>
      <c r="AI122" s="96"/>
      <c r="AJ122" s="97"/>
      <c r="AK122" s="95"/>
      <c r="AL122" s="96"/>
      <c r="AM122" s="96"/>
      <c r="AN122" s="96"/>
      <c r="AO122" s="96"/>
      <c r="AP122" s="96"/>
      <c r="AQ122" s="97"/>
      <c r="AR122" s="95"/>
      <c r="AS122" s="96"/>
      <c r="AT122" s="96"/>
      <c r="AU122" s="96"/>
      <c r="AV122" s="96"/>
      <c r="AW122" s="96"/>
      <c r="AX122" s="97"/>
      <c r="AY122" s="95"/>
      <c r="AZ122" s="96"/>
      <c r="BA122" s="98"/>
      <c r="BB122" s="262"/>
      <c r="BC122" s="263"/>
      <c r="BD122" s="264"/>
      <c r="BE122" s="265"/>
      <c r="BF122" s="266"/>
      <c r="BG122" s="267"/>
      <c r="BH122" s="267"/>
      <c r="BI122" s="267"/>
      <c r="BJ122" s="268"/>
    </row>
    <row r="123" spans="2:62" ht="20.25" customHeight="1" x14ac:dyDescent="0.4">
      <c r="B123" s="297"/>
      <c r="C123" s="298"/>
      <c r="D123" s="299"/>
      <c r="E123" s="197"/>
      <c r="F123" s="198">
        <f>C122</f>
        <v>0</v>
      </c>
      <c r="G123" s="197"/>
      <c r="H123" s="198">
        <f>I122</f>
        <v>0</v>
      </c>
      <c r="I123" s="300"/>
      <c r="J123" s="301"/>
      <c r="K123" s="302"/>
      <c r="L123" s="303"/>
      <c r="M123" s="303"/>
      <c r="N123" s="299"/>
      <c r="O123" s="256"/>
      <c r="P123" s="257"/>
      <c r="Q123" s="257"/>
      <c r="R123" s="257"/>
      <c r="S123" s="258"/>
      <c r="T123" s="186" t="s">
        <v>203</v>
      </c>
      <c r="U123" s="110"/>
      <c r="V123" s="187"/>
      <c r="W123" s="163" t="str">
        <f>IF(W122="","",VLOOKUP(W122,'様式３－２'!$C$7:$L$48,10,FALSE))</f>
        <v/>
      </c>
      <c r="X123" s="164" t="str">
        <f>IF(X122="","",VLOOKUP(X122,'様式３－２'!$C$7:$L$48,10,FALSE))</f>
        <v/>
      </c>
      <c r="Y123" s="164" t="str">
        <f>IF(Y122="","",VLOOKUP(Y122,'様式３－２'!$C$7:$L$48,10,FALSE))</f>
        <v/>
      </c>
      <c r="Z123" s="164" t="str">
        <f>IF(Z122="","",VLOOKUP(Z122,'様式３－２'!$C$7:$L$48,10,FALSE))</f>
        <v/>
      </c>
      <c r="AA123" s="164" t="str">
        <f>IF(AA122="","",VLOOKUP(AA122,'様式３－２'!$C$7:$L$48,10,FALSE))</f>
        <v/>
      </c>
      <c r="AB123" s="164" t="str">
        <f>IF(AB122="","",VLOOKUP(AB122,'様式３－２'!$C$7:$L$48,10,FALSE))</f>
        <v/>
      </c>
      <c r="AC123" s="165" t="str">
        <f>IF(AC122="","",VLOOKUP(AC122,'様式３－２'!$C$7:$L$48,10,FALSE))</f>
        <v/>
      </c>
      <c r="AD123" s="163" t="str">
        <f>IF(AD122="","",VLOOKUP(AD122,'様式３－２'!$C$7:$L$48,10,FALSE))</f>
        <v/>
      </c>
      <c r="AE123" s="164" t="str">
        <f>IF(AE122="","",VLOOKUP(AE122,'様式３－２'!$C$7:$L$48,10,FALSE))</f>
        <v/>
      </c>
      <c r="AF123" s="164" t="str">
        <f>IF(AF122="","",VLOOKUP(AF122,'様式３－２'!$C$7:$L$48,10,FALSE))</f>
        <v/>
      </c>
      <c r="AG123" s="164" t="str">
        <f>IF(AG122="","",VLOOKUP(AG122,'様式３－２'!$C$7:$L$48,10,FALSE))</f>
        <v/>
      </c>
      <c r="AH123" s="164" t="str">
        <f>IF(AH122="","",VLOOKUP(AH122,'様式３－２'!$C$7:$L$48,10,FALSE))</f>
        <v/>
      </c>
      <c r="AI123" s="164" t="str">
        <f>IF(AI122="","",VLOOKUP(AI122,'様式３－２'!$C$7:$L$48,10,FALSE))</f>
        <v/>
      </c>
      <c r="AJ123" s="165" t="str">
        <f>IF(AJ122="","",VLOOKUP(AJ122,'様式３－２'!$C$7:$L$48,10,FALSE))</f>
        <v/>
      </c>
      <c r="AK123" s="163" t="str">
        <f>IF(AK122="","",VLOOKUP(AK122,'様式３－２'!$C$7:$L$48,10,FALSE))</f>
        <v/>
      </c>
      <c r="AL123" s="164" t="str">
        <f>IF(AL122="","",VLOOKUP(AL122,'様式３－２'!$C$7:$L$48,10,FALSE))</f>
        <v/>
      </c>
      <c r="AM123" s="164" t="str">
        <f>IF(AM122="","",VLOOKUP(AM122,'様式３－２'!$C$7:$L$48,10,FALSE))</f>
        <v/>
      </c>
      <c r="AN123" s="164" t="str">
        <f>IF(AN122="","",VLOOKUP(AN122,'様式３－２'!$C$7:$L$48,10,FALSE))</f>
        <v/>
      </c>
      <c r="AO123" s="164" t="str">
        <f>IF(AO122="","",VLOOKUP(AO122,'様式３－２'!$C$7:$L$48,10,FALSE))</f>
        <v/>
      </c>
      <c r="AP123" s="164" t="str">
        <f>IF(AP122="","",VLOOKUP(AP122,'様式３－２'!$C$7:$L$48,10,FALSE))</f>
        <v/>
      </c>
      <c r="AQ123" s="165" t="str">
        <f>IF(AQ122="","",VLOOKUP(AQ122,'様式３－２'!$C$7:$L$48,10,FALSE))</f>
        <v/>
      </c>
      <c r="AR123" s="163" t="str">
        <f>IF(AR122="","",VLOOKUP(AR122,'様式３－２'!$C$7:$L$48,10,FALSE))</f>
        <v/>
      </c>
      <c r="AS123" s="164" t="str">
        <f>IF(AS122="","",VLOOKUP(AS122,'様式３－２'!$C$7:$L$48,10,FALSE))</f>
        <v/>
      </c>
      <c r="AT123" s="164" t="str">
        <f>IF(AT122="","",VLOOKUP(AT122,'様式３－２'!$C$7:$L$48,10,FALSE))</f>
        <v/>
      </c>
      <c r="AU123" s="164" t="str">
        <f>IF(AU122="","",VLOOKUP(AU122,'様式３－２'!$C$7:$L$48,10,FALSE))</f>
        <v/>
      </c>
      <c r="AV123" s="164" t="str">
        <f>IF(AV122="","",VLOOKUP(AV122,'様式３－２'!$C$7:$L$48,10,FALSE))</f>
        <v/>
      </c>
      <c r="AW123" s="164" t="str">
        <f>IF(AW122="","",VLOOKUP(AW122,'様式３－２'!$C$7:$L$48,10,FALSE))</f>
        <v/>
      </c>
      <c r="AX123" s="165" t="str">
        <f>IF(AX122="","",VLOOKUP(AX122,'様式３－２'!$C$7:$L$48,10,FALSE))</f>
        <v/>
      </c>
      <c r="AY123" s="163" t="str">
        <f>IF(AY122="","",VLOOKUP(AY122,'様式３－２'!$C$7:$L$48,10,FALSE))</f>
        <v/>
      </c>
      <c r="AZ123" s="164" t="str">
        <f>IF(AZ122="","",VLOOKUP(AZ122,'様式３－２'!$C$7:$L$48,10,FALSE))</f>
        <v/>
      </c>
      <c r="BA123" s="164" t="str">
        <f>IF(BA122="","",VLOOKUP(BA122,'様式３－２'!$C$7:$L$48,10,FALSE))</f>
        <v/>
      </c>
      <c r="BB123" s="294">
        <f>IF($BE$4="４週",SUM(W123:AX123),IF($BE$4="暦月",SUM(W123:BA123),""))</f>
        <v>0</v>
      </c>
      <c r="BC123" s="295"/>
      <c r="BD123" s="296">
        <f>IF($BE$4="４週",BB123/4,IF($BE$4="暦月",(BB123/($BE$9/7)),""))</f>
        <v>0</v>
      </c>
      <c r="BE123" s="295"/>
      <c r="BF123" s="291"/>
      <c r="BG123" s="292"/>
      <c r="BH123" s="292"/>
      <c r="BI123" s="292"/>
      <c r="BJ123" s="293"/>
    </row>
    <row r="124" spans="2:62" ht="20.25" customHeight="1" x14ac:dyDescent="0.4">
      <c r="B124" s="277">
        <f>B122+1</f>
        <v>54</v>
      </c>
      <c r="C124" s="279"/>
      <c r="D124" s="280"/>
      <c r="E124" s="153"/>
      <c r="F124" s="154"/>
      <c r="G124" s="153"/>
      <c r="H124" s="154"/>
      <c r="I124" s="283"/>
      <c r="J124" s="284"/>
      <c r="K124" s="287"/>
      <c r="L124" s="288"/>
      <c r="M124" s="288"/>
      <c r="N124" s="280"/>
      <c r="O124" s="256"/>
      <c r="P124" s="257"/>
      <c r="Q124" s="257"/>
      <c r="R124" s="257"/>
      <c r="S124" s="258"/>
      <c r="T124" s="185" t="s">
        <v>18</v>
      </c>
      <c r="U124" s="108"/>
      <c r="V124" s="109"/>
      <c r="W124" s="95"/>
      <c r="X124" s="96"/>
      <c r="Y124" s="96"/>
      <c r="Z124" s="96"/>
      <c r="AA124" s="96"/>
      <c r="AB124" s="96"/>
      <c r="AC124" s="97"/>
      <c r="AD124" s="95"/>
      <c r="AE124" s="96"/>
      <c r="AF124" s="96"/>
      <c r="AG124" s="96"/>
      <c r="AH124" s="96"/>
      <c r="AI124" s="96"/>
      <c r="AJ124" s="97"/>
      <c r="AK124" s="95"/>
      <c r="AL124" s="96"/>
      <c r="AM124" s="96"/>
      <c r="AN124" s="96"/>
      <c r="AO124" s="96"/>
      <c r="AP124" s="96"/>
      <c r="AQ124" s="97"/>
      <c r="AR124" s="95"/>
      <c r="AS124" s="96"/>
      <c r="AT124" s="96"/>
      <c r="AU124" s="96"/>
      <c r="AV124" s="96"/>
      <c r="AW124" s="96"/>
      <c r="AX124" s="97"/>
      <c r="AY124" s="95"/>
      <c r="AZ124" s="96"/>
      <c r="BA124" s="98"/>
      <c r="BB124" s="262"/>
      <c r="BC124" s="263"/>
      <c r="BD124" s="264"/>
      <c r="BE124" s="265"/>
      <c r="BF124" s="266"/>
      <c r="BG124" s="267"/>
      <c r="BH124" s="267"/>
      <c r="BI124" s="267"/>
      <c r="BJ124" s="268"/>
    </row>
    <row r="125" spans="2:62" ht="20.25" customHeight="1" x14ac:dyDescent="0.4">
      <c r="B125" s="297"/>
      <c r="C125" s="298"/>
      <c r="D125" s="299"/>
      <c r="E125" s="197"/>
      <c r="F125" s="198">
        <f>C124</f>
        <v>0</v>
      </c>
      <c r="G125" s="197"/>
      <c r="H125" s="198">
        <f>I124</f>
        <v>0</v>
      </c>
      <c r="I125" s="300"/>
      <c r="J125" s="301"/>
      <c r="K125" s="302"/>
      <c r="L125" s="303"/>
      <c r="M125" s="303"/>
      <c r="N125" s="299"/>
      <c r="O125" s="256"/>
      <c r="P125" s="257"/>
      <c r="Q125" s="257"/>
      <c r="R125" s="257"/>
      <c r="S125" s="258"/>
      <c r="T125" s="186" t="s">
        <v>203</v>
      </c>
      <c r="U125" s="110"/>
      <c r="V125" s="187"/>
      <c r="W125" s="163" t="str">
        <f>IF(W124="","",VLOOKUP(W124,'様式３－２'!$C$7:$L$48,10,FALSE))</f>
        <v/>
      </c>
      <c r="X125" s="164" t="str">
        <f>IF(X124="","",VLOOKUP(X124,'様式３－２'!$C$7:$L$48,10,FALSE))</f>
        <v/>
      </c>
      <c r="Y125" s="164" t="str">
        <f>IF(Y124="","",VLOOKUP(Y124,'様式３－２'!$C$7:$L$48,10,FALSE))</f>
        <v/>
      </c>
      <c r="Z125" s="164" t="str">
        <f>IF(Z124="","",VLOOKUP(Z124,'様式３－２'!$C$7:$L$48,10,FALSE))</f>
        <v/>
      </c>
      <c r="AA125" s="164" t="str">
        <f>IF(AA124="","",VLOOKUP(AA124,'様式３－２'!$C$7:$L$48,10,FALSE))</f>
        <v/>
      </c>
      <c r="AB125" s="164" t="str">
        <f>IF(AB124="","",VLOOKUP(AB124,'様式３－２'!$C$7:$L$48,10,FALSE))</f>
        <v/>
      </c>
      <c r="AC125" s="165" t="str">
        <f>IF(AC124="","",VLOOKUP(AC124,'様式３－２'!$C$7:$L$48,10,FALSE))</f>
        <v/>
      </c>
      <c r="AD125" s="163" t="str">
        <f>IF(AD124="","",VLOOKUP(AD124,'様式３－２'!$C$7:$L$48,10,FALSE))</f>
        <v/>
      </c>
      <c r="AE125" s="164" t="str">
        <f>IF(AE124="","",VLOOKUP(AE124,'様式３－２'!$C$7:$L$48,10,FALSE))</f>
        <v/>
      </c>
      <c r="AF125" s="164" t="str">
        <f>IF(AF124="","",VLOOKUP(AF124,'様式３－２'!$C$7:$L$48,10,FALSE))</f>
        <v/>
      </c>
      <c r="AG125" s="164" t="str">
        <f>IF(AG124="","",VLOOKUP(AG124,'様式３－２'!$C$7:$L$48,10,FALSE))</f>
        <v/>
      </c>
      <c r="AH125" s="164" t="str">
        <f>IF(AH124="","",VLOOKUP(AH124,'様式３－２'!$C$7:$L$48,10,FALSE))</f>
        <v/>
      </c>
      <c r="AI125" s="164" t="str">
        <f>IF(AI124="","",VLOOKUP(AI124,'様式３－２'!$C$7:$L$48,10,FALSE))</f>
        <v/>
      </c>
      <c r="AJ125" s="165" t="str">
        <f>IF(AJ124="","",VLOOKUP(AJ124,'様式３－２'!$C$7:$L$48,10,FALSE))</f>
        <v/>
      </c>
      <c r="AK125" s="163" t="str">
        <f>IF(AK124="","",VLOOKUP(AK124,'様式３－２'!$C$7:$L$48,10,FALSE))</f>
        <v/>
      </c>
      <c r="AL125" s="164" t="str">
        <f>IF(AL124="","",VLOOKUP(AL124,'様式３－２'!$C$7:$L$48,10,FALSE))</f>
        <v/>
      </c>
      <c r="AM125" s="164" t="str">
        <f>IF(AM124="","",VLOOKUP(AM124,'様式３－２'!$C$7:$L$48,10,FALSE))</f>
        <v/>
      </c>
      <c r="AN125" s="164" t="str">
        <f>IF(AN124="","",VLOOKUP(AN124,'様式３－２'!$C$7:$L$48,10,FALSE))</f>
        <v/>
      </c>
      <c r="AO125" s="164" t="str">
        <f>IF(AO124="","",VLOOKUP(AO124,'様式３－２'!$C$7:$L$48,10,FALSE))</f>
        <v/>
      </c>
      <c r="AP125" s="164" t="str">
        <f>IF(AP124="","",VLOOKUP(AP124,'様式３－２'!$C$7:$L$48,10,FALSE))</f>
        <v/>
      </c>
      <c r="AQ125" s="165" t="str">
        <f>IF(AQ124="","",VLOOKUP(AQ124,'様式３－２'!$C$7:$L$48,10,FALSE))</f>
        <v/>
      </c>
      <c r="AR125" s="163" t="str">
        <f>IF(AR124="","",VLOOKUP(AR124,'様式３－２'!$C$7:$L$48,10,FALSE))</f>
        <v/>
      </c>
      <c r="AS125" s="164" t="str">
        <f>IF(AS124="","",VLOOKUP(AS124,'様式３－２'!$C$7:$L$48,10,FALSE))</f>
        <v/>
      </c>
      <c r="AT125" s="164" t="str">
        <f>IF(AT124="","",VLOOKUP(AT124,'様式３－２'!$C$7:$L$48,10,FALSE))</f>
        <v/>
      </c>
      <c r="AU125" s="164" t="str">
        <f>IF(AU124="","",VLOOKUP(AU124,'様式３－２'!$C$7:$L$48,10,FALSE))</f>
        <v/>
      </c>
      <c r="AV125" s="164" t="str">
        <f>IF(AV124="","",VLOOKUP(AV124,'様式３－２'!$C$7:$L$48,10,FALSE))</f>
        <v/>
      </c>
      <c r="AW125" s="164" t="str">
        <f>IF(AW124="","",VLOOKUP(AW124,'様式３－２'!$C$7:$L$48,10,FALSE))</f>
        <v/>
      </c>
      <c r="AX125" s="165" t="str">
        <f>IF(AX124="","",VLOOKUP(AX124,'様式３－２'!$C$7:$L$48,10,FALSE))</f>
        <v/>
      </c>
      <c r="AY125" s="163" t="str">
        <f>IF(AY124="","",VLOOKUP(AY124,'様式３－２'!$C$7:$L$48,10,FALSE))</f>
        <v/>
      </c>
      <c r="AZ125" s="164" t="str">
        <f>IF(AZ124="","",VLOOKUP(AZ124,'様式３－２'!$C$7:$L$48,10,FALSE))</f>
        <v/>
      </c>
      <c r="BA125" s="164" t="str">
        <f>IF(BA124="","",VLOOKUP(BA124,'様式３－２'!$C$7:$L$48,10,FALSE))</f>
        <v/>
      </c>
      <c r="BB125" s="294">
        <f>IF($BE$4="４週",SUM(W125:AX125),IF($BE$4="暦月",SUM(W125:BA125),""))</f>
        <v>0</v>
      </c>
      <c r="BC125" s="295"/>
      <c r="BD125" s="296">
        <f>IF($BE$4="４週",BB125/4,IF($BE$4="暦月",(BB125/($BE$9/7)),""))</f>
        <v>0</v>
      </c>
      <c r="BE125" s="295"/>
      <c r="BF125" s="291"/>
      <c r="BG125" s="292"/>
      <c r="BH125" s="292"/>
      <c r="BI125" s="292"/>
      <c r="BJ125" s="293"/>
    </row>
    <row r="126" spans="2:62" ht="20.25" customHeight="1" x14ac:dyDescent="0.4">
      <c r="B126" s="277">
        <f>B124+1</f>
        <v>55</v>
      </c>
      <c r="C126" s="279"/>
      <c r="D126" s="280"/>
      <c r="E126" s="153"/>
      <c r="F126" s="154"/>
      <c r="G126" s="153"/>
      <c r="H126" s="154"/>
      <c r="I126" s="283"/>
      <c r="J126" s="284"/>
      <c r="K126" s="287"/>
      <c r="L126" s="288"/>
      <c r="M126" s="288"/>
      <c r="N126" s="280"/>
      <c r="O126" s="256"/>
      <c r="P126" s="257"/>
      <c r="Q126" s="257"/>
      <c r="R126" s="257"/>
      <c r="S126" s="258"/>
      <c r="T126" s="185" t="s">
        <v>18</v>
      </c>
      <c r="U126" s="108"/>
      <c r="V126" s="109"/>
      <c r="W126" s="95"/>
      <c r="X126" s="96"/>
      <c r="Y126" s="96"/>
      <c r="Z126" s="96"/>
      <c r="AA126" s="96"/>
      <c r="AB126" s="96"/>
      <c r="AC126" s="97"/>
      <c r="AD126" s="95"/>
      <c r="AE126" s="96"/>
      <c r="AF126" s="96"/>
      <c r="AG126" s="96"/>
      <c r="AH126" s="96"/>
      <c r="AI126" s="96"/>
      <c r="AJ126" s="97"/>
      <c r="AK126" s="95"/>
      <c r="AL126" s="96"/>
      <c r="AM126" s="96"/>
      <c r="AN126" s="96"/>
      <c r="AO126" s="96"/>
      <c r="AP126" s="96"/>
      <c r="AQ126" s="97"/>
      <c r="AR126" s="95"/>
      <c r="AS126" s="96"/>
      <c r="AT126" s="96"/>
      <c r="AU126" s="96"/>
      <c r="AV126" s="96"/>
      <c r="AW126" s="96"/>
      <c r="AX126" s="97"/>
      <c r="AY126" s="95"/>
      <c r="AZ126" s="96"/>
      <c r="BA126" s="98"/>
      <c r="BB126" s="262"/>
      <c r="BC126" s="263"/>
      <c r="BD126" s="264"/>
      <c r="BE126" s="265"/>
      <c r="BF126" s="266"/>
      <c r="BG126" s="267"/>
      <c r="BH126" s="267"/>
      <c r="BI126" s="267"/>
      <c r="BJ126" s="268"/>
    </row>
    <row r="127" spans="2:62" ht="20.25" customHeight="1" x14ac:dyDescent="0.4">
      <c r="B127" s="297"/>
      <c r="C127" s="298"/>
      <c r="D127" s="299"/>
      <c r="E127" s="197"/>
      <c r="F127" s="198">
        <f>C126</f>
        <v>0</v>
      </c>
      <c r="G127" s="197"/>
      <c r="H127" s="198">
        <f>I126</f>
        <v>0</v>
      </c>
      <c r="I127" s="300"/>
      <c r="J127" s="301"/>
      <c r="K127" s="302"/>
      <c r="L127" s="303"/>
      <c r="M127" s="303"/>
      <c r="N127" s="299"/>
      <c r="O127" s="256"/>
      <c r="P127" s="257"/>
      <c r="Q127" s="257"/>
      <c r="R127" s="257"/>
      <c r="S127" s="258"/>
      <c r="T127" s="186" t="s">
        <v>203</v>
      </c>
      <c r="U127" s="110"/>
      <c r="V127" s="187"/>
      <c r="W127" s="163" t="str">
        <f>IF(W126="","",VLOOKUP(W126,'様式３－２'!$C$7:$L$48,10,FALSE))</f>
        <v/>
      </c>
      <c r="X127" s="164" t="str">
        <f>IF(X126="","",VLOOKUP(X126,'様式３－２'!$C$7:$L$48,10,FALSE))</f>
        <v/>
      </c>
      <c r="Y127" s="164" t="str">
        <f>IF(Y126="","",VLOOKUP(Y126,'様式３－２'!$C$7:$L$48,10,FALSE))</f>
        <v/>
      </c>
      <c r="Z127" s="164" t="str">
        <f>IF(Z126="","",VLOOKUP(Z126,'様式３－２'!$C$7:$L$48,10,FALSE))</f>
        <v/>
      </c>
      <c r="AA127" s="164" t="str">
        <f>IF(AA126="","",VLOOKUP(AA126,'様式３－２'!$C$7:$L$48,10,FALSE))</f>
        <v/>
      </c>
      <c r="AB127" s="164" t="str">
        <f>IF(AB126="","",VLOOKUP(AB126,'様式３－２'!$C$7:$L$48,10,FALSE))</f>
        <v/>
      </c>
      <c r="AC127" s="165" t="str">
        <f>IF(AC126="","",VLOOKUP(AC126,'様式３－２'!$C$7:$L$48,10,FALSE))</f>
        <v/>
      </c>
      <c r="AD127" s="163" t="str">
        <f>IF(AD126="","",VLOOKUP(AD126,'様式３－２'!$C$7:$L$48,10,FALSE))</f>
        <v/>
      </c>
      <c r="AE127" s="164" t="str">
        <f>IF(AE126="","",VLOOKUP(AE126,'様式３－２'!$C$7:$L$48,10,FALSE))</f>
        <v/>
      </c>
      <c r="AF127" s="164" t="str">
        <f>IF(AF126="","",VLOOKUP(AF126,'様式３－２'!$C$7:$L$48,10,FALSE))</f>
        <v/>
      </c>
      <c r="AG127" s="164" t="str">
        <f>IF(AG126="","",VLOOKUP(AG126,'様式３－２'!$C$7:$L$48,10,FALSE))</f>
        <v/>
      </c>
      <c r="AH127" s="164" t="str">
        <f>IF(AH126="","",VLOOKUP(AH126,'様式３－２'!$C$7:$L$48,10,FALSE))</f>
        <v/>
      </c>
      <c r="AI127" s="164" t="str">
        <f>IF(AI126="","",VLOOKUP(AI126,'様式３－２'!$C$7:$L$48,10,FALSE))</f>
        <v/>
      </c>
      <c r="AJ127" s="165" t="str">
        <f>IF(AJ126="","",VLOOKUP(AJ126,'様式３－２'!$C$7:$L$48,10,FALSE))</f>
        <v/>
      </c>
      <c r="AK127" s="163" t="str">
        <f>IF(AK126="","",VLOOKUP(AK126,'様式３－２'!$C$7:$L$48,10,FALSE))</f>
        <v/>
      </c>
      <c r="AL127" s="164" t="str">
        <f>IF(AL126="","",VLOOKUP(AL126,'様式３－２'!$C$7:$L$48,10,FALSE))</f>
        <v/>
      </c>
      <c r="AM127" s="164" t="str">
        <f>IF(AM126="","",VLOOKUP(AM126,'様式３－２'!$C$7:$L$48,10,FALSE))</f>
        <v/>
      </c>
      <c r="AN127" s="164" t="str">
        <f>IF(AN126="","",VLOOKUP(AN126,'様式３－２'!$C$7:$L$48,10,FALSE))</f>
        <v/>
      </c>
      <c r="AO127" s="164" t="str">
        <f>IF(AO126="","",VLOOKUP(AO126,'様式３－２'!$C$7:$L$48,10,FALSE))</f>
        <v/>
      </c>
      <c r="AP127" s="164" t="str">
        <f>IF(AP126="","",VLOOKUP(AP126,'様式３－２'!$C$7:$L$48,10,FALSE))</f>
        <v/>
      </c>
      <c r="AQ127" s="165" t="str">
        <f>IF(AQ126="","",VLOOKUP(AQ126,'様式３－２'!$C$7:$L$48,10,FALSE))</f>
        <v/>
      </c>
      <c r="AR127" s="163" t="str">
        <f>IF(AR126="","",VLOOKUP(AR126,'様式３－２'!$C$7:$L$48,10,FALSE))</f>
        <v/>
      </c>
      <c r="AS127" s="164" t="str">
        <f>IF(AS126="","",VLOOKUP(AS126,'様式３－２'!$C$7:$L$48,10,FALSE))</f>
        <v/>
      </c>
      <c r="AT127" s="164" t="str">
        <f>IF(AT126="","",VLOOKUP(AT126,'様式３－２'!$C$7:$L$48,10,FALSE))</f>
        <v/>
      </c>
      <c r="AU127" s="164" t="str">
        <f>IF(AU126="","",VLOOKUP(AU126,'様式３－２'!$C$7:$L$48,10,FALSE))</f>
        <v/>
      </c>
      <c r="AV127" s="164" t="str">
        <f>IF(AV126="","",VLOOKUP(AV126,'様式３－２'!$C$7:$L$48,10,FALSE))</f>
        <v/>
      </c>
      <c r="AW127" s="164" t="str">
        <f>IF(AW126="","",VLOOKUP(AW126,'様式３－２'!$C$7:$L$48,10,FALSE))</f>
        <v/>
      </c>
      <c r="AX127" s="165" t="str">
        <f>IF(AX126="","",VLOOKUP(AX126,'様式３－２'!$C$7:$L$48,10,FALSE))</f>
        <v/>
      </c>
      <c r="AY127" s="163" t="str">
        <f>IF(AY126="","",VLOOKUP(AY126,'様式３－２'!$C$7:$L$48,10,FALSE))</f>
        <v/>
      </c>
      <c r="AZ127" s="164" t="str">
        <f>IF(AZ126="","",VLOOKUP(AZ126,'様式３－２'!$C$7:$L$48,10,FALSE))</f>
        <v/>
      </c>
      <c r="BA127" s="164" t="str">
        <f>IF(BA126="","",VLOOKUP(BA126,'様式３－２'!$C$7:$L$48,10,FALSE))</f>
        <v/>
      </c>
      <c r="BB127" s="294">
        <f>IF($BE$4="４週",SUM(W127:AX127),IF($BE$4="暦月",SUM(W127:BA127),""))</f>
        <v>0</v>
      </c>
      <c r="BC127" s="295"/>
      <c r="BD127" s="296">
        <f>IF($BE$4="４週",BB127/4,IF($BE$4="暦月",(BB127/($BE$9/7)),""))</f>
        <v>0</v>
      </c>
      <c r="BE127" s="295"/>
      <c r="BF127" s="291"/>
      <c r="BG127" s="292"/>
      <c r="BH127" s="292"/>
      <c r="BI127" s="292"/>
      <c r="BJ127" s="293"/>
    </row>
    <row r="128" spans="2:62" ht="20.25" customHeight="1" x14ac:dyDescent="0.4">
      <c r="B128" s="277">
        <f>B126+1</f>
        <v>56</v>
      </c>
      <c r="C128" s="279"/>
      <c r="D128" s="280"/>
      <c r="E128" s="153"/>
      <c r="F128" s="154"/>
      <c r="G128" s="153"/>
      <c r="H128" s="154"/>
      <c r="I128" s="283"/>
      <c r="J128" s="284"/>
      <c r="K128" s="287"/>
      <c r="L128" s="288"/>
      <c r="M128" s="288"/>
      <c r="N128" s="280"/>
      <c r="O128" s="256"/>
      <c r="P128" s="257"/>
      <c r="Q128" s="257"/>
      <c r="R128" s="257"/>
      <c r="S128" s="258"/>
      <c r="T128" s="185" t="s">
        <v>18</v>
      </c>
      <c r="U128" s="108"/>
      <c r="V128" s="109"/>
      <c r="W128" s="95"/>
      <c r="X128" s="96"/>
      <c r="Y128" s="96"/>
      <c r="Z128" s="96"/>
      <c r="AA128" s="96"/>
      <c r="AB128" s="96"/>
      <c r="AC128" s="97"/>
      <c r="AD128" s="95"/>
      <c r="AE128" s="96"/>
      <c r="AF128" s="96"/>
      <c r="AG128" s="96"/>
      <c r="AH128" s="96"/>
      <c r="AI128" s="96"/>
      <c r="AJ128" s="97"/>
      <c r="AK128" s="95"/>
      <c r="AL128" s="96"/>
      <c r="AM128" s="96"/>
      <c r="AN128" s="96"/>
      <c r="AO128" s="96"/>
      <c r="AP128" s="96"/>
      <c r="AQ128" s="97"/>
      <c r="AR128" s="95"/>
      <c r="AS128" s="96"/>
      <c r="AT128" s="96"/>
      <c r="AU128" s="96"/>
      <c r="AV128" s="96"/>
      <c r="AW128" s="96"/>
      <c r="AX128" s="97"/>
      <c r="AY128" s="95"/>
      <c r="AZ128" s="96"/>
      <c r="BA128" s="98"/>
      <c r="BB128" s="262"/>
      <c r="BC128" s="263"/>
      <c r="BD128" s="264"/>
      <c r="BE128" s="265"/>
      <c r="BF128" s="266"/>
      <c r="BG128" s="267"/>
      <c r="BH128" s="267"/>
      <c r="BI128" s="267"/>
      <c r="BJ128" s="268"/>
    </row>
    <row r="129" spans="2:62" ht="20.25" customHeight="1" x14ac:dyDescent="0.4">
      <c r="B129" s="297"/>
      <c r="C129" s="298"/>
      <c r="D129" s="299"/>
      <c r="E129" s="197"/>
      <c r="F129" s="198">
        <f>C128</f>
        <v>0</v>
      </c>
      <c r="G129" s="197"/>
      <c r="H129" s="198">
        <f>I128</f>
        <v>0</v>
      </c>
      <c r="I129" s="300"/>
      <c r="J129" s="301"/>
      <c r="K129" s="302"/>
      <c r="L129" s="303"/>
      <c r="M129" s="303"/>
      <c r="N129" s="299"/>
      <c r="O129" s="256"/>
      <c r="P129" s="257"/>
      <c r="Q129" s="257"/>
      <c r="R129" s="257"/>
      <c r="S129" s="258"/>
      <c r="T129" s="186" t="s">
        <v>203</v>
      </c>
      <c r="U129" s="110"/>
      <c r="V129" s="187"/>
      <c r="W129" s="163" t="str">
        <f>IF(W128="","",VLOOKUP(W128,'様式３－２'!$C$7:$L$48,10,FALSE))</f>
        <v/>
      </c>
      <c r="X129" s="164" t="str">
        <f>IF(X128="","",VLOOKUP(X128,'様式３－２'!$C$7:$L$48,10,FALSE))</f>
        <v/>
      </c>
      <c r="Y129" s="164" t="str">
        <f>IF(Y128="","",VLOOKUP(Y128,'様式３－２'!$C$7:$L$48,10,FALSE))</f>
        <v/>
      </c>
      <c r="Z129" s="164" t="str">
        <f>IF(Z128="","",VLOOKUP(Z128,'様式３－２'!$C$7:$L$48,10,FALSE))</f>
        <v/>
      </c>
      <c r="AA129" s="164" t="str">
        <f>IF(AA128="","",VLOOKUP(AA128,'様式３－２'!$C$7:$L$48,10,FALSE))</f>
        <v/>
      </c>
      <c r="AB129" s="164" t="str">
        <f>IF(AB128="","",VLOOKUP(AB128,'様式３－２'!$C$7:$L$48,10,FALSE))</f>
        <v/>
      </c>
      <c r="AC129" s="165" t="str">
        <f>IF(AC128="","",VLOOKUP(AC128,'様式３－２'!$C$7:$L$48,10,FALSE))</f>
        <v/>
      </c>
      <c r="AD129" s="163" t="str">
        <f>IF(AD128="","",VLOOKUP(AD128,'様式３－２'!$C$7:$L$48,10,FALSE))</f>
        <v/>
      </c>
      <c r="AE129" s="164" t="str">
        <f>IF(AE128="","",VLOOKUP(AE128,'様式３－２'!$C$7:$L$48,10,FALSE))</f>
        <v/>
      </c>
      <c r="AF129" s="164" t="str">
        <f>IF(AF128="","",VLOOKUP(AF128,'様式３－２'!$C$7:$L$48,10,FALSE))</f>
        <v/>
      </c>
      <c r="AG129" s="164" t="str">
        <f>IF(AG128="","",VLOOKUP(AG128,'様式３－２'!$C$7:$L$48,10,FALSE))</f>
        <v/>
      </c>
      <c r="AH129" s="164" t="str">
        <f>IF(AH128="","",VLOOKUP(AH128,'様式３－２'!$C$7:$L$48,10,FALSE))</f>
        <v/>
      </c>
      <c r="AI129" s="164" t="str">
        <f>IF(AI128="","",VLOOKUP(AI128,'様式３－２'!$C$7:$L$48,10,FALSE))</f>
        <v/>
      </c>
      <c r="AJ129" s="165" t="str">
        <f>IF(AJ128="","",VLOOKUP(AJ128,'様式３－２'!$C$7:$L$48,10,FALSE))</f>
        <v/>
      </c>
      <c r="AK129" s="163" t="str">
        <f>IF(AK128="","",VLOOKUP(AK128,'様式３－２'!$C$7:$L$48,10,FALSE))</f>
        <v/>
      </c>
      <c r="AL129" s="164" t="str">
        <f>IF(AL128="","",VLOOKUP(AL128,'様式３－２'!$C$7:$L$48,10,FALSE))</f>
        <v/>
      </c>
      <c r="AM129" s="164" t="str">
        <f>IF(AM128="","",VLOOKUP(AM128,'様式３－２'!$C$7:$L$48,10,FALSE))</f>
        <v/>
      </c>
      <c r="AN129" s="164" t="str">
        <f>IF(AN128="","",VLOOKUP(AN128,'様式３－２'!$C$7:$L$48,10,FALSE))</f>
        <v/>
      </c>
      <c r="AO129" s="164" t="str">
        <f>IF(AO128="","",VLOOKUP(AO128,'様式３－２'!$C$7:$L$48,10,FALSE))</f>
        <v/>
      </c>
      <c r="AP129" s="164" t="str">
        <f>IF(AP128="","",VLOOKUP(AP128,'様式３－２'!$C$7:$L$48,10,FALSE))</f>
        <v/>
      </c>
      <c r="AQ129" s="165" t="str">
        <f>IF(AQ128="","",VLOOKUP(AQ128,'様式３－２'!$C$7:$L$48,10,FALSE))</f>
        <v/>
      </c>
      <c r="AR129" s="163" t="str">
        <f>IF(AR128="","",VLOOKUP(AR128,'様式３－２'!$C$7:$L$48,10,FALSE))</f>
        <v/>
      </c>
      <c r="AS129" s="164" t="str">
        <f>IF(AS128="","",VLOOKUP(AS128,'様式３－２'!$C$7:$L$48,10,FALSE))</f>
        <v/>
      </c>
      <c r="AT129" s="164" t="str">
        <f>IF(AT128="","",VLOOKUP(AT128,'様式３－２'!$C$7:$L$48,10,FALSE))</f>
        <v/>
      </c>
      <c r="AU129" s="164" t="str">
        <f>IF(AU128="","",VLOOKUP(AU128,'様式３－２'!$C$7:$L$48,10,FALSE))</f>
        <v/>
      </c>
      <c r="AV129" s="164" t="str">
        <f>IF(AV128="","",VLOOKUP(AV128,'様式３－２'!$C$7:$L$48,10,FALSE))</f>
        <v/>
      </c>
      <c r="AW129" s="164" t="str">
        <f>IF(AW128="","",VLOOKUP(AW128,'様式３－２'!$C$7:$L$48,10,FALSE))</f>
        <v/>
      </c>
      <c r="AX129" s="165" t="str">
        <f>IF(AX128="","",VLOOKUP(AX128,'様式３－２'!$C$7:$L$48,10,FALSE))</f>
        <v/>
      </c>
      <c r="AY129" s="163" t="str">
        <f>IF(AY128="","",VLOOKUP(AY128,'様式３－２'!$C$7:$L$48,10,FALSE))</f>
        <v/>
      </c>
      <c r="AZ129" s="164" t="str">
        <f>IF(AZ128="","",VLOOKUP(AZ128,'様式３－２'!$C$7:$L$48,10,FALSE))</f>
        <v/>
      </c>
      <c r="BA129" s="164" t="str">
        <f>IF(BA128="","",VLOOKUP(BA128,'様式３－２'!$C$7:$L$48,10,FALSE))</f>
        <v/>
      </c>
      <c r="BB129" s="294">
        <f>IF($BE$4="４週",SUM(W129:AX129),IF($BE$4="暦月",SUM(W129:BA129),""))</f>
        <v>0</v>
      </c>
      <c r="BC129" s="295"/>
      <c r="BD129" s="296">
        <f>IF($BE$4="４週",BB129/4,IF($BE$4="暦月",(BB129/($BE$9/7)),""))</f>
        <v>0</v>
      </c>
      <c r="BE129" s="295"/>
      <c r="BF129" s="291"/>
      <c r="BG129" s="292"/>
      <c r="BH129" s="292"/>
      <c r="BI129" s="292"/>
      <c r="BJ129" s="293"/>
    </row>
    <row r="130" spans="2:62" ht="20.25" customHeight="1" x14ac:dyDescent="0.4">
      <c r="B130" s="277">
        <f>B128+1</f>
        <v>57</v>
      </c>
      <c r="C130" s="279"/>
      <c r="D130" s="280"/>
      <c r="E130" s="153"/>
      <c r="F130" s="154"/>
      <c r="G130" s="153"/>
      <c r="H130" s="154"/>
      <c r="I130" s="283"/>
      <c r="J130" s="284"/>
      <c r="K130" s="287"/>
      <c r="L130" s="288"/>
      <c r="M130" s="288"/>
      <c r="N130" s="280"/>
      <c r="O130" s="256"/>
      <c r="P130" s="257"/>
      <c r="Q130" s="257"/>
      <c r="R130" s="257"/>
      <c r="S130" s="258"/>
      <c r="T130" s="185" t="s">
        <v>18</v>
      </c>
      <c r="U130" s="108"/>
      <c r="V130" s="109"/>
      <c r="W130" s="95"/>
      <c r="X130" s="96"/>
      <c r="Y130" s="96"/>
      <c r="Z130" s="96"/>
      <c r="AA130" s="96"/>
      <c r="AB130" s="96"/>
      <c r="AC130" s="97"/>
      <c r="AD130" s="95"/>
      <c r="AE130" s="96"/>
      <c r="AF130" s="96"/>
      <c r="AG130" s="96"/>
      <c r="AH130" s="96"/>
      <c r="AI130" s="96"/>
      <c r="AJ130" s="97"/>
      <c r="AK130" s="95"/>
      <c r="AL130" s="96"/>
      <c r="AM130" s="96"/>
      <c r="AN130" s="96"/>
      <c r="AO130" s="96"/>
      <c r="AP130" s="96"/>
      <c r="AQ130" s="97"/>
      <c r="AR130" s="95"/>
      <c r="AS130" s="96"/>
      <c r="AT130" s="96"/>
      <c r="AU130" s="96"/>
      <c r="AV130" s="96"/>
      <c r="AW130" s="96"/>
      <c r="AX130" s="97"/>
      <c r="AY130" s="95"/>
      <c r="AZ130" s="96"/>
      <c r="BA130" s="98"/>
      <c r="BB130" s="262"/>
      <c r="BC130" s="263"/>
      <c r="BD130" s="264"/>
      <c r="BE130" s="265"/>
      <c r="BF130" s="266"/>
      <c r="BG130" s="267"/>
      <c r="BH130" s="267"/>
      <c r="BI130" s="267"/>
      <c r="BJ130" s="268"/>
    </row>
    <row r="131" spans="2:62" ht="20.25" customHeight="1" x14ac:dyDescent="0.4">
      <c r="B131" s="297"/>
      <c r="C131" s="298"/>
      <c r="D131" s="299"/>
      <c r="E131" s="197"/>
      <c r="F131" s="198">
        <f>C130</f>
        <v>0</v>
      </c>
      <c r="G131" s="197"/>
      <c r="H131" s="198">
        <f>I130</f>
        <v>0</v>
      </c>
      <c r="I131" s="300"/>
      <c r="J131" s="301"/>
      <c r="K131" s="302"/>
      <c r="L131" s="303"/>
      <c r="M131" s="303"/>
      <c r="N131" s="299"/>
      <c r="O131" s="256"/>
      <c r="P131" s="257"/>
      <c r="Q131" s="257"/>
      <c r="R131" s="257"/>
      <c r="S131" s="258"/>
      <c r="T131" s="186" t="s">
        <v>203</v>
      </c>
      <c r="U131" s="110"/>
      <c r="V131" s="187"/>
      <c r="W131" s="163" t="str">
        <f>IF(W130="","",VLOOKUP(W130,'様式３－２'!$C$7:$L$48,10,FALSE))</f>
        <v/>
      </c>
      <c r="X131" s="164" t="str">
        <f>IF(X130="","",VLOOKUP(X130,'様式３－２'!$C$7:$L$48,10,FALSE))</f>
        <v/>
      </c>
      <c r="Y131" s="164" t="str">
        <f>IF(Y130="","",VLOOKUP(Y130,'様式３－２'!$C$7:$L$48,10,FALSE))</f>
        <v/>
      </c>
      <c r="Z131" s="164" t="str">
        <f>IF(Z130="","",VLOOKUP(Z130,'様式３－２'!$C$7:$L$48,10,FALSE))</f>
        <v/>
      </c>
      <c r="AA131" s="164" t="str">
        <f>IF(AA130="","",VLOOKUP(AA130,'様式３－２'!$C$7:$L$48,10,FALSE))</f>
        <v/>
      </c>
      <c r="AB131" s="164" t="str">
        <f>IF(AB130="","",VLOOKUP(AB130,'様式３－２'!$C$7:$L$48,10,FALSE))</f>
        <v/>
      </c>
      <c r="AC131" s="165" t="str">
        <f>IF(AC130="","",VLOOKUP(AC130,'様式３－２'!$C$7:$L$48,10,FALSE))</f>
        <v/>
      </c>
      <c r="AD131" s="163" t="str">
        <f>IF(AD130="","",VLOOKUP(AD130,'様式３－２'!$C$7:$L$48,10,FALSE))</f>
        <v/>
      </c>
      <c r="AE131" s="164" t="str">
        <f>IF(AE130="","",VLOOKUP(AE130,'様式３－２'!$C$7:$L$48,10,FALSE))</f>
        <v/>
      </c>
      <c r="AF131" s="164" t="str">
        <f>IF(AF130="","",VLOOKUP(AF130,'様式３－２'!$C$7:$L$48,10,FALSE))</f>
        <v/>
      </c>
      <c r="AG131" s="164" t="str">
        <f>IF(AG130="","",VLOOKUP(AG130,'様式３－２'!$C$7:$L$48,10,FALSE))</f>
        <v/>
      </c>
      <c r="AH131" s="164" t="str">
        <f>IF(AH130="","",VLOOKUP(AH130,'様式３－２'!$C$7:$L$48,10,FALSE))</f>
        <v/>
      </c>
      <c r="AI131" s="164" t="str">
        <f>IF(AI130="","",VLOOKUP(AI130,'様式３－２'!$C$7:$L$48,10,FALSE))</f>
        <v/>
      </c>
      <c r="AJ131" s="165" t="str">
        <f>IF(AJ130="","",VLOOKUP(AJ130,'様式３－２'!$C$7:$L$48,10,FALSE))</f>
        <v/>
      </c>
      <c r="AK131" s="163" t="str">
        <f>IF(AK130="","",VLOOKUP(AK130,'様式３－２'!$C$7:$L$48,10,FALSE))</f>
        <v/>
      </c>
      <c r="AL131" s="164" t="str">
        <f>IF(AL130="","",VLOOKUP(AL130,'様式３－２'!$C$7:$L$48,10,FALSE))</f>
        <v/>
      </c>
      <c r="AM131" s="164" t="str">
        <f>IF(AM130="","",VLOOKUP(AM130,'様式３－２'!$C$7:$L$48,10,FALSE))</f>
        <v/>
      </c>
      <c r="AN131" s="164" t="str">
        <f>IF(AN130="","",VLOOKUP(AN130,'様式３－２'!$C$7:$L$48,10,FALSE))</f>
        <v/>
      </c>
      <c r="AO131" s="164" t="str">
        <f>IF(AO130="","",VLOOKUP(AO130,'様式３－２'!$C$7:$L$48,10,FALSE))</f>
        <v/>
      </c>
      <c r="AP131" s="164" t="str">
        <f>IF(AP130="","",VLOOKUP(AP130,'様式３－２'!$C$7:$L$48,10,FALSE))</f>
        <v/>
      </c>
      <c r="AQ131" s="165" t="str">
        <f>IF(AQ130="","",VLOOKUP(AQ130,'様式３－２'!$C$7:$L$48,10,FALSE))</f>
        <v/>
      </c>
      <c r="AR131" s="163" t="str">
        <f>IF(AR130="","",VLOOKUP(AR130,'様式３－２'!$C$7:$L$48,10,FALSE))</f>
        <v/>
      </c>
      <c r="AS131" s="164" t="str">
        <f>IF(AS130="","",VLOOKUP(AS130,'様式３－２'!$C$7:$L$48,10,FALSE))</f>
        <v/>
      </c>
      <c r="AT131" s="164" t="str">
        <f>IF(AT130="","",VLOOKUP(AT130,'様式３－２'!$C$7:$L$48,10,FALSE))</f>
        <v/>
      </c>
      <c r="AU131" s="164" t="str">
        <f>IF(AU130="","",VLOOKUP(AU130,'様式３－２'!$C$7:$L$48,10,FALSE))</f>
        <v/>
      </c>
      <c r="AV131" s="164" t="str">
        <f>IF(AV130="","",VLOOKUP(AV130,'様式３－２'!$C$7:$L$48,10,FALSE))</f>
        <v/>
      </c>
      <c r="AW131" s="164" t="str">
        <f>IF(AW130="","",VLOOKUP(AW130,'様式３－２'!$C$7:$L$48,10,FALSE))</f>
        <v/>
      </c>
      <c r="AX131" s="165" t="str">
        <f>IF(AX130="","",VLOOKUP(AX130,'様式３－２'!$C$7:$L$48,10,FALSE))</f>
        <v/>
      </c>
      <c r="AY131" s="163" t="str">
        <f>IF(AY130="","",VLOOKUP(AY130,'様式３－２'!$C$7:$L$48,10,FALSE))</f>
        <v/>
      </c>
      <c r="AZ131" s="164" t="str">
        <f>IF(AZ130="","",VLOOKUP(AZ130,'様式３－２'!$C$7:$L$48,10,FALSE))</f>
        <v/>
      </c>
      <c r="BA131" s="164" t="str">
        <f>IF(BA130="","",VLOOKUP(BA130,'様式３－２'!$C$7:$L$48,10,FALSE))</f>
        <v/>
      </c>
      <c r="BB131" s="294">
        <f>IF($BE$4="４週",SUM(W131:AX131),IF($BE$4="暦月",SUM(W131:BA131),""))</f>
        <v>0</v>
      </c>
      <c r="BC131" s="295"/>
      <c r="BD131" s="296">
        <f>IF($BE$4="４週",BB131/4,IF($BE$4="暦月",(BB131/($BE$9/7)),""))</f>
        <v>0</v>
      </c>
      <c r="BE131" s="295"/>
      <c r="BF131" s="291"/>
      <c r="BG131" s="292"/>
      <c r="BH131" s="292"/>
      <c r="BI131" s="292"/>
      <c r="BJ131" s="293"/>
    </row>
    <row r="132" spans="2:62" ht="20.25" customHeight="1" x14ac:dyDescent="0.4">
      <c r="B132" s="277">
        <f>B130+1</f>
        <v>58</v>
      </c>
      <c r="C132" s="279"/>
      <c r="D132" s="280"/>
      <c r="E132" s="153"/>
      <c r="F132" s="154"/>
      <c r="G132" s="153"/>
      <c r="H132" s="154"/>
      <c r="I132" s="283"/>
      <c r="J132" s="284"/>
      <c r="K132" s="287"/>
      <c r="L132" s="288"/>
      <c r="M132" s="288"/>
      <c r="N132" s="280"/>
      <c r="O132" s="256"/>
      <c r="P132" s="257"/>
      <c r="Q132" s="257"/>
      <c r="R132" s="257"/>
      <c r="S132" s="258"/>
      <c r="T132" s="185" t="s">
        <v>18</v>
      </c>
      <c r="U132" s="108"/>
      <c r="V132" s="109"/>
      <c r="W132" s="95"/>
      <c r="X132" s="96"/>
      <c r="Y132" s="96"/>
      <c r="Z132" s="96"/>
      <c r="AA132" s="96"/>
      <c r="AB132" s="96"/>
      <c r="AC132" s="97"/>
      <c r="AD132" s="95"/>
      <c r="AE132" s="96"/>
      <c r="AF132" s="96"/>
      <c r="AG132" s="96"/>
      <c r="AH132" s="96"/>
      <c r="AI132" s="96"/>
      <c r="AJ132" s="97"/>
      <c r="AK132" s="95"/>
      <c r="AL132" s="96"/>
      <c r="AM132" s="96"/>
      <c r="AN132" s="96"/>
      <c r="AO132" s="96"/>
      <c r="AP132" s="96"/>
      <c r="AQ132" s="97"/>
      <c r="AR132" s="95"/>
      <c r="AS132" s="96"/>
      <c r="AT132" s="96"/>
      <c r="AU132" s="96"/>
      <c r="AV132" s="96"/>
      <c r="AW132" s="96"/>
      <c r="AX132" s="97"/>
      <c r="AY132" s="95"/>
      <c r="AZ132" s="96"/>
      <c r="BA132" s="98"/>
      <c r="BB132" s="262"/>
      <c r="BC132" s="263"/>
      <c r="BD132" s="264"/>
      <c r="BE132" s="265"/>
      <c r="BF132" s="266"/>
      <c r="BG132" s="267"/>
      <c r="BH132" s="267"/>
      <c r="BI132" s="267"/>
      <c r="BJ132" s="268"/>
    </row>
    <row r="133" spans="2:62" ht="20.25" customHeight="1" x14ac:dyDescent="0.4">
      <c r="B133" s="297"/>
      <c r="C133" s="298"/>
      <c r="D133" s="299"/>
      <c r="E133" s="197"/>
      <c r="F133" s="198">
        <f>C132</f>
        <v>0</v>
      </c>
      <c r="G133" s="197"/>
      <c r="H133" s="198">
        <f>I132</f>
        <v>0</v>
      </c>
      <c r="I133" s="300"/>
      <c r="J133" s="301"/>
      <c r="K133" s="302"/>
      <c r="L133" s="303"/>
      <c r="M133" s="303"/>
      <c r="N133" s="299"/>
      <c r="O133" s="256"/>
      <c r="P133" s="257"/>
      <c r="Q133" s="257"/>
      <c r="R133" s="257"/>
      <c r="S133" s="258"/>
      <c r="T133" s="186" t="s">
        <v>203</v>
      </c>
      <c r="U133" s="110"/>
      <c r="V133" s="187"/>
      <c r="W133" s="163" t="str">
        <f>IF(W132="","",VLOOKUP(W132,'様式３－２'!$C$7:$L$48,10,FALSE))</f>
        <v/>
      </c>
      <c r="X133" s="164" t="str">
        <f>IF(X132="","",VLOOKUP(X132,'様式３－２'!$C$7:$L$48,10,FALSE))</f>
        <v/>
      </c>
      <c r="Y133" s="164" t="str">
        <f>IF(Y132="","",VLOOKUP(Y132,'様式３－２'!$C$7:$L$48,10,FALSE))</f>
        <v/>
      </c>
      <c r="Z133" s="164" t="str">
        <f>IF(Z132="","",VLOOKUP(Z132,'様式３－２'!$C$7:$L$48,10,FALSE))</f>
        <v/>
      </c>
      <c r="AA133" s="164" t="str">
        <f>IF(AA132="","",VLOOKUP(AA132,'様式３－２'!$C$7:$L$48,10,FALSE))</f>
        <v/>
      </c>
      <c r="AB133" s="164" t="str">
        <f>IF(AB132="","",VLOOKUP(AB132,'様式３－２'!$C$7:$L$48,10,FALSE))</f>
        <v/>
      </c>
      <c r="AC133" s="165" t="str">
        <f>IF(AC132="","",VLOOKUP(AC132,'様式３－２'!$C$7:$L$48,10,FALSE))</f>
        <v/>
      </c>
      <c r="AD133" s="163" t="str">
        <f>IF(AD132="","",VLOOKUP(AD132,'様式３－２'!$C$7:$L$48,10,FALSE))</f>
        <v/>
      </c>
      <c r="AE133" s="164" t="str">
        <f>IF(AE132="","",VLOOKUP(AE132,'様式３－２'!$C$7:$L$48,10,FALSE))</f>
        <v/>
      </c>
      <c r="AF133" s="164" t="str">
        <f>IF(AF132="","",VLOOKUP(AF132,'様式３－２'!$C$7:$L$48,10,FALSE))</f>
        <v/>
      </c>
      <c r="AG133" s="164" t="str">
        <f>IF(AG132="","",VLOOKUP(AG132,'様式３－２'!$C$7:$L$48,10,FALSE))</f>
        <v/>
      </c>
      <c r="AH133" s="164" t="str">
        <f>IF(AH132="","",VLOOKUP(AH132,'様式３－２'!$C$7:$L$48,10,FALSE))</f>
        <v/>
      </c>
      <c r="AI133" s="164" t="str">
        <f>IF(AI132="","",VLOOKUP(AI132,'様式３－２'!$C$7:$L$48,10,FALSE))</f>
        <v/>
      </c>
      <c r="AJ133" s="165" t="str">
        <f>IF(AJ132="","",VLOOKUP(AJ132,'様式３－２'!$C$7:$L$48,10,FALSE))</f>
        <v/>
      </c>
      <c r="AK133" s="163" t="str">
        <f>IF(AK132="","",VLOOKUP(AK132,'様式３－２'!$C$7:$L$48,10,FALSE))</f>
        <v/>
      </c>
      <c r="AL133" s="164" t="str">
        <f>IF(AL132="","",VLOOKUP(AL132,'様式３－２'!$C$7:$L$48,10,FALSE))</f>
        <v/>
      </c>
      <c r="AM133" s="164" t="str">
        <f>IF(AM132="","",VLOOKUP(AM132,'様式３－２'!$C$7:$L$48,10,FALSE))</f>
        <v/>
      </c>
      <c r="AN133" s="164" t="str">
        <f>IF(AN132="","",VLOOKUP(AN132,'様式３－２'!$C$7:$L$48,10,FALSE))</f>
        <v/>
      </c>
      <c r="AO133" s="164" t="str">
        <f>IF(AO132="","",VLOOKUP(AO132,'様式３－２'!$C$7:$L$48,10,FALSE))</f>
        <v/>
      </c>
      <c r="AP133" s="164" t="str">
        <f>IF(AP132="","",VLOOKUP(AP132,'様式３－２'!$C$7:$L$48,10,FALSE))</f>
        <v/>
      </c>
      <c r="AQ133" s="165" t="str">
        <f>IF(AQ132="","",VLOOKUP(AQ132,'様式３－２'!$C$7:$L$48,10,FALSE))</f>
        <v/>
      </c>
      <c r="AR133" s="163" t="str">
        <f>IF(AR132="","",VLOOKUP(AR132,'様式３－２'!$C$7:$L$48,10,FALSE))</f>
        <v/>
      </c>
      <c r="AS133" s="164" t="str">
        <f>IF(AS132="","",VLOOKUP(AS132,'様式３－２'!$C$7:$L$48,10,FALSE))</f>
        <v/>
      </c>
      <c r="AT133" s="164" t="str">
        <f>IF(AT132="","",VLOOKUP(AT132,'様式３－２'!$C$7:$L$48,10,FALSE))</f>
        <v/>
      </c>
      <c r="AU133" s="164" t="str">
        <f>IF(AU132="","",VLOOKUP(AU132,'様式３－２'!$C$7:$L$48,10,FALSE))</f>
        <v/>
      </c>
      <c r="AV133" s="164" t="str">
        <f>IF(AV132="","",VLOOKUP(AV132,'様式３－２'!$C$7:$L$48,10,FALSE))</f>
        <v/>
      </c>
      <c r="AW133" s="164" t="str">
        <f>IF(AW132="","",VLOOKUP(AW132,'様式３－２'!$C$7:$L$48,10,FALSE))</f>
        <v/>
      </c>
      <c r="AX133" s="165" t="str">
        <f>IF(AX132="","",VLOOKUP(AX132,'様式３－２'!$C$7:$L$48,10,FALSE))</f>
        <v/>
      </c>
      <c r="AY133" s="163" t="str">
        <f>IF(AY132="","",VLOOKUP(AY132,'様式３－２'!$C$7:$L$48,10,FALSE))</f>
        <v/>
      </c>
      <c r="AZ133" s="164" t="str">
        <f>IF(AZ132="","",VLOOKUP(AZ132,'様式３－２'!$C$7:$L$48,10,FALSE))</f>
        <v/>
      </c>
      <c r="BA133" s="164" t="str">
        <f>IF(BA132="","",VLOOKUP(BA132,'様式３－２'!$C$7:$L$48,10,FALSE))</f>
        <v/>
      </c>
      <c r="BB133" s="294">
        <f>IF($BE$4="４週",SUM(W133:AX133),IF($BE$4="暦月",SUM(W133:BA133),""))</f>
        <v>0</v>
      </c>
      <c r="BC133" s="295"/>
      <c r="BD133" s="296">
        <f>IF($BE$4="４週",BB133/4,IF($BE$4="暦月",(BB133/($BE$9/7)),""))</f>
        <v>0</v>
      </c>
      <c r="BE133" s="295"/>
      <c r="BF133" s="291"/>
      <c r="BG133" s="292"/>
      <c r="BH133" s="292"/>
      <c r="BI133" s="292"/>
      <c r="BJ133" s="293"/>
    </row>
    <row r="134" spans="2:62" ht="20.25" customHeight="1" x14ac:dyDescent="0.4">
      <c r="B134" s="277">
        <f>B132+1</f>
        <v>59</v>
      </c>
      <c r="C134" s="279"/>
      <c r="D134" s="280"/>
      <c r="E134" s="153"/>
      <c r="F134" s="154"/>
      <c r="G134" s="153"/>
      <c r="H134" s="154"/>
      <c r="I134" s="283"/>
      <c r="J134" s="284"/>
      <c r="K134" s="287"/>
      <c r="L134" s="288"/>
      <c r="M134" s="288"/>
      <c r="N134" s="280"/>
      <c r="O134" s="256"/>
      <c r="P134" s="257"/>
      <c r="Q134" s="257"/>
      <c r="R134" s="257"/>
      <c r="S134" s="258"/>
      <c r="T134" s="185" t="s">
        <v>18</v>
      </c>
      <c r="U134" s="108"/>
      <c r="V134" s="109"/>
      <c r="W134" s="95"/>
      <c r="X134" s="96"/>
      <c r="Y134" s="96"/>
      <c r="Z134" s="96"/>
      <c r="AA134" s="96"/>
      <c r="AB134" s="96"/>
      <c r="AC134" s="97"/>
      <c r="AD134" s="95"/>
      <c r="AE134" s="96"/>
      <c r="AF134" s="96"/>
      <c r="AG134" s="96"/>
      <c r="AH134" s="96"/>
      <c r="AI134" s="96"/>
      <c r="AJ134" s="97"/>
      <c r="AK134" s="95"/>
      <c r="AL134" s="96"/>
      <c r="AM134" s="96"/>
      <c r="AN134" s="96"/>
      <c r="AO134" s="96"/>
      <c r="AP134" s="96"/>
      <c r="AQ134" s="97"/>
      <c r="AR134" s="95"/>
      <c r="AS134" s="96"/>
      <c r="AT134" s="96"/>
      <c r="AU134" s="96"/>
      <c r="AV134" s="96"/>
      <c r="AW134" s="96"/>
      <c r="AX134" s="97"/>
      <c r="AY134" s="95"/>
      <c r="AZ134" s="96"/>
      <c r="BA134" s="98"/>
      <c r="BB134" s="262"/>
      <c r="BC134" s="263"/>
      <c r="BD134" s="264"/>
      <c r="BE134" s="265"/>
      <c r="BF134" s="266"/>
      <c r="BG134" s="267"/>
      <c r="BH134" s="267"/>
      <c r="BI134" s="267"/>
      <c r="BJ134" s="268"/>
    </row>
    <row r="135" spans="2:62" ht="20.25" customHeight="1" x14ac:dyDescent="0.4">
      <c r="B135" s="297"/>
      <c r="C135" s="298"/>
      <c r="D135" s="299"/>
      <c r="E135" s="197"/>
      <c r="F135" s="198">
        <f>C134</f>
        <v>0</v>
      </c>
      <c r="G135" s="197"/>
      <c r="H135" s="198">
        <f>I134</f>
        <v>0</v>
      </c>
      <c r="I135" s="300"/>
      <c r="J135" s="301"/>
      <c r="K135" s="302"/>
      <c r="L135" s="303"/>
      <c r="M135" s="303"/>
      <c r="N135" s="299"/>
      <c r="O135" s="256"/>
      <c r="P135" s="257"/>
      <c r="Q135" s="257"/>
      <c r="R135" s="257"/>
      <c r="S135" s="258"/>
      <c r="T135" s="186" t="s">
        <v>203</v>
      </c>
      <c r="U135" s="110"/>
      <c r="V135" s="187"/>
      <c r="W135" s="163" t="str">
        <f>IF(W134="","",VLOOKUP(W134,'様式３－２'!$C$7:$L$48,10,FALSE))</f>
        <v/>
      </c>
      <c r="X135" s="164" t="str">
        <f>IF(X134="","",VLOOKUP(X134,'様式３－２'!$C$7:$L$48,10,FALSE))</f>
        <v/>
      </c>
      <c r="Y135" s="164" t="str">
        <f>IF(Y134="","",VLOOKUP(Y134,'様式３－２'!$C$7:$L$48,10,FALSE))</f>
        <v/>
      </c>
      <c r="Z135" s="164" t="str">
        <f>IF(Z134="","",VLOOKUP(Z134,'様式３－２'!$C$7:$L$48,10,FALSE))</f>
        <v/>
      </c>
      <c r="AA135" s="164" t="str">
        <f>IF(AA134="","",VLOOKUP(AA134,'様式３－２'!$C$7:$L$48,10,FALSE))</f>
        <v/>
      </c>
      <c r="AB135" s="164" t="str">
        <f>IF(AB134="","",VLOOKUP(AB134,'様式３－２'!$C$7:$L$48,10,FALSE))</f>
        <v/>
      </c>
      <c r="AC135" s="165" t="str">
        <f>IF(AC134="","",VLOOKUP(AC134,'様式３－２'!$C$7:$L$48,10,FALSE))</f>
        <v/>
      </c>
      <c r="AD135" s="163" t="str">
        <f>IF(AD134="","",VLOOKUP(AD134,'様式３－２'!$C$7:$L$48,10,FALSE))</f>
        <v/>
      </c>
      <c r="AE135" s="164" t="str">
        <f>IF(AE134="","",VLOOKUP(AE134,'様式３－２'!$C$7:$L$48,10,FALSE))</f>
        <v/>
      </c>
      <c r="AF135" s="164" t="str">
        <f>IF(AF134="","",VLOOKUP(AF134,'様式３－２'!$C$7:$L$48,10,FALSE))</f>
        <v/>
      </c>
      <c r="AG135" s="164" t="str">
        <f>IF(AG134="","",VLOOKUP(AG134,'様式３－２'!$C$7:$L$48,10,FALSE))</f>
        <v/>
      </c>
      <c r="AH135" s="164" t="str">
        <f>IF(AH134="","",VLOOKUP(AH134,'様式３－２'!$C$7:$L$48,10,FALSE))</f>
        <v/>
      </c>
      <c r="AI135" s="164" t="str">
        <f>IF(AI134="","",VLOOKUP(AI134,'様式３－２'!$C$7:$L$48,10,FALSE))</f>
        <v/>
      </c>
      <c r="AJ135" s="165" t="str">
        <f>IF(AJ134="","",VLOOKUP(AJ134,'様式３－２'!$C$7:$L$48,10,FALSE))</f>
        <v/>
      </c>
      <c r="AK135" s="163" t="str">
        <f>IF(AK134="","",VLOOKUP(AK134,'様式３－２'!$C$7:$L$48,10,FALSE))</f>
        <v/>
      </c>
      <c r="AL135" s="164" t="str">
        <f>IF(AL134="","",VLOOKUP(AL134,'様式３－２'!$C$7:$L$48,10,FALSE))</f>
        <v/>
      </c>
      <c r="AM135" s="164" t="str">
        <f>IF(AM134="","",VLOOKUP(AM134,'様式３－２'!$C$7:$L$48,10,FALSE))</f>
        <v/>
      </c>
      <c r="AN135" s="164" t="str">
        <f>IF(AN134="","",VLOOKUP(AN134,'様式３－２'!$C$7:$L$48,10,FALSE))</f>
        <v/>
      </c>
      <c r="AO135" s="164" t="str">
        <f>IF(AO134="","",VLOOKUP(AO134,'様式３－２'!$C$7:$L$48,10,FALSE))</f>
        <v/>
      </c>
      <c r="AP135" s="164" t="str">
        <f>IF(AP134="","",VLOOKUP(AP134,'様式３－２'!$C$7:$L$48,10,FALSE))</f>
        <v/>
      </c>
      <c r="AQ135" s="165" t="str">
        <f>IF(AQ134="","",VLOOKUP(AQ134,'様式３－２'!$C$7:$L$48,10,FALSE))</f>
        <v/>
      </c>
      <c r="AR135" s="163" t="str">
        <f>IF(AR134="","",VLOOKUP(AR134,'様式３－２'!$C$7:$L$48,10,FALSE))</f>
        <v/>
      </c>
      <c r="AS135" s="164" t="str">
        <f>IF(AS134="","",VLOOKUP(AS134,'様式３－２'!$C$7:$L$48,10,FALSE))</f>
        <v/>
      </c>
      <c r="AT135" s="164" t="str">
        <f>IF(AT134="","",VLOOKUP(AT134,'様式３－２'!$C$7:$L$48,10,FALSE))</f>
        <v/>
      </c>
      <c r="AU135" s="164" t="str">
        <f>IF(AU134="","",VLOOKUP(AU134,'様式３－２'!$C$7:$L$48,10,FALSE))</f>
        <v/>
      </c>
      <c r="AV135" s="164" t="str">
        <f>IF(AV134="","",VLOOKUP(AV134,'様式３－２'!$C$7:$L$48,10,FALSE))</f>
        <v/>
      </c>
      <c r="AW135" s="164" t="str">
        <f>IF(AW134="","",VLOOKUP(AW134,'様式３－２'!$C$7:$L$48,10,FALSE))</f>
        <v/>
      </c>
      <c r="AX135" s="165" t="str">
        <f>IF(AX134="","",VLOOKUP(AX134,'様式３－２'!$C$7:$L$48,10,FALSE))</f>
        <v/>
      </c>
      <c r="AY135" s="163" t="str">
        <f>IF(AY134="","",VLOOKUP(AY134,'様式３－２'!$C$7:$L$48,10,FALSE))</f>
        <v/>
      </c>
      <c r="AZ135" s="164" t="str">
        <f>IF(AZ134="","",VLOOKUP(AZ134,'様式３－２'!$C$7:$L$48,10,FALSE))</f>
        <v/>
      </c>
      <c r="BA135" s="164" t="str">
        <f>IF(BA134="","",VLOOKUP(BA134,'様式３－２'!$C$7:$L$48,10,FALSE))</f>
        <v/>
      </c>
      <c r="BB135" s="294">
        <f>IF($BE$4="４週",SUM(W135:AX135),IF($BE$4="暦月",SUM(W135:BA135),""))</f>
        <v>0</v>
      </c>
      <c r="BC135" s="295"/>
      <c r="BD135" s="296">
        <f>IF($BE$4="４週",BB135/4,IF($BE$4="暦月",(BB135/($BE$9/7)),""))</f>
        <v>0</v>
      </c>
      <c r="BE135" s="295"/>
      <c r="BF135" s="291"/>
      <c r="BG135" s="292"/>
      <c r="BH135" s="292"/>
      <c r="BI135" s="292"/>
      <c r="BJ135" s="293"/>
    </row>
    <row r="136" spans="2:62" ht="20.25" customHeight="1" x14ac:dyDescent="0.4">
      <c r="B136" s="277">
        <f>B134+1</f>
        <v>60</v>
      </c>
      <c r="C136" s="279"/>
      <c r="D136" s="280"/>
      <c r="E136" s="153"/>
      <c r="F136" s="154"/>
      <c r="G136" s="153"/>
      <c r="H136" s="154"/>
      <c r="I136" s="283"/>
      <c r="J136" s="284"/>
      <c r="K136" s="287"/>
      <c r="L136" s="288"/>
      <c r="M136" s="288"/>
      <c r="N136" s="280"/>
      <c r="O136" s="256"/>
      <c r="P136" s="257"/>
      <c r="Q136" s="257"/>
      <c r="R136" s="257"/>
      <c r="S136" s="258"/>
      <c r="T136" s="185" t="s">
        <v>18</v>
      </c>
      <c r="U136" s="108"/>
      <c r="V136" s="109"/>
      <c r="W136" s="95"/>
      <c r="X136" s="96"/>
      <c r="Y136" s="96"/>
      <c r="Z136" s="96"/>
      <c r="AA136" s="96"/>
      <c r="AB136" s="96"/>
      <c r="AC136" s="97"/>
      <c r="AD136" s="95"/>
      <c r="AE136" s="96"/>
      <c r="AF136" s="96"/>
      <c r="AG136" s="96"/>
      <c r="AH136" s="96"/>
      <c r="AI136" s="96"/>
      <c r="AJ136" s="97"/>
      <c r="AK136" s="95"/>
      <c r="AL136" s="96"/>
      <c r="AM136" s="96"/>
      <c r="AN136" s="96"/>
      <c r="AO136" s="96"/>
      <c r="AP136" s="96"/>
      <c r="AQ136" s="97"/>
      <c r="AR136" s="95"/>
      <c r="AS136" s="96"/>
      <c r="AT136" s="96"/>
      <c r="AU136" s="96"/>
      <c r="AV136" s="96"/>
      <c r="AW136" s="96"/>
      <c r="AX136" s="97"/>
      <c r="AY136" s="95"/>
      <c r="AZ136" s="96"/>
      <c r="BA136" s="98"/>
      <c r="BB136" s="262"/>
      <c r="BC136" s="263"/>
      <c r="BD136" s="264"/>
      <c r="BE136" s="265"/>
      <c r="BF136" s="266"/>
      <c r="BG136" s="267"/>
      <c r="BH136" s="267"/>
      <c r="BI136" s="267"/>
      <c r="BJ136" s="268"/>
    </row>
    <row r="137" spans="2:62" ht="20.25" customHeight="1" x14ac:dyDescent="0.4">
      <c r="B137" s="297"/>
      <c r="C137" s="298"/>
      <c r="D137" s="299"/>
      <c r="E137" s="197"/>
      <c r="F137" s="198">
        <f>C136</f>
        <v>0</v>
      </c>
      <c r="G137" s="197"/>
      <c r="H137" s="198">
        <f>I136</f>
        <v>0</v>
      </c>
      <c r="I137" s="300"/>
      <c r="J137" s="301"/>
      <c r="K137" s="302"/>
      <c r="L137" s="303"/>
      <c r="M137" s="303"/>
      <c r="N137" s="299"/>
      <c r="O137" s="256"/>
      <c r="P137" s="257"/>
      <c r="Q137" s="257"/>
      <c r="R137" s="257"/>
      <c r="S137" s="258"/>
      <c r="T137" s="186" t="s">
        <v>203</v>
      </c>
      <c r="U137" s="110"/>
      <c r="V137" s="187"/>
      <c r="W137" s="163" t="str">
        <f>IF(W136="","",VLOOKUP(W136,'様式３－２'!$C$7:$L$48,10,FALSE))</f>
        <v/>
      </c>
      <c r="X137" s="164" t="str">
        <f>IF(X136="","",VLOOKUP(X136,'様式３－２'!$C$7:$L$48,10,FALSE))</f>
        <v/>
      </c>
      <c r="Y137" s="164" t="str">
        <f>IF(Y136="","",VLOOKUP(Y136,'様式３－２'!$C$7:$L$48,10,FALSE))</f>
        <v/>
      </c>
      <c r="Z137" s="164" t="str">
        <f>IF(Z136="","",VLOOKUP(Z136,'様式３－２'!$C$7:$L$48,10,FALSE))</f>
        <v/>
      </c>
      <c r="AA137" s="164" t="str">
        <f>IF(AA136="","",VLOOKUP(AA136,'様式３－２'!$C$7:$L$48,10,FALSE))</f>
        <v/>
      </c>
      <c r="AB137" s="164" t="str">
        <f>IF(AB136="","",VLOOKUP(AB136,'様式３－２'!$C$7:$L$48,10,FALSE))</f>
        <v/>
      </c>
      <c r="AC137" s="165" t="str">
        <f>IF(AC136="","",VLOOKUP(AC136,'様式３－２'!$C$7:$L$48,10,FALSE))</f>
        <v/>
      </c>
      <c r="AD137" s="163" t="str">
        <f>IF(AD136="","",VLOOKUP(AD136,'様式３－２'!$C$7:$L$48,10,FALSE))</f>
        <v/>
      </c>
      <c r="AE137" s="164" t="str">
        <f>IF(AE136="","",VLOOKUP(AE136,'様式３－２'!$C$7:$L$48,10,FALSE))</f>
        <v/>
      </c>
      <c r="AF137" s="164" t="str">
        <f>IF(AF136="","",VLOOKUP(AF136,'様式３－２'!$C$7:$L$48,10,FALSE))</f>
        <v/>
      </c>
      <c r="AG137" s="164" t="str">
        <f>IF(AG136="","",VLOOKUP(AG136,'様式３－２'!$C$7:$L$48,10,FALSE))</f>
        <v/>
      </c>
      <c r="AH137" s="164" t="str">
        <f>IF(AH136="","",VLOOKUP(AH136,'様式３－２'!$C$7:$L$48,10,FALSE))</f>
        <v/>
      </c>
      <c r="AI137" s="164" t="str">
        <f>IF(AI136="","",VLOOKUP(AI136,'様式３－２'!$C$7:$L$48,10,FALSE))</f>
        <v/>
      </c>
      <c r="AJ137" s="165" t="str">
        <f>IF(AJ136="","",VLOOKUP(AJ136,'様式３－２'!$C$7:$L$48,10,FALSE))</f>
        <v/>
      </c>
      <c r="AK137" s="163" t="str">
        <f>IF(AK136="","",VLOOKUP(AK136,'様式３－２'!$C$7:$L$48,10,FALSE))</f>
        <v/>
      </c>
      <c r="AL137" s="164" t="str">
        <f>IF(AL136="","",VLOOKUP(AL136,'様式３－２'!$C$7:$L$48,10,FALSE))</f>
        <v/>
      </c>
      <c r="AM137" s="164" t="str">
        <f>IF(AM136="","",VLOOKUP(AM136,'様式３－２'!$C$7:$L$48,10,FALSE))</f>
        <v/>
      </c>
      <c r="AN137" s="164" t="str">
        <f>IF(AN136="","",VLOOKUP(AN136,'様式３－２'!$C$7:$L$48,10,FALSE))</f>
        <v/>
      </c>
      <c r="AO137" s="164" t="str">
        <f>IF(AO136="","",VLOOKUP(AO136,'様式３－２'!$C$7:$L$48,10,FALSE))</f>
        <v/>
      </c>
      <c r="AP137" s="164" t="str">
        <f>IF(AP136="","",VLOOKUP(AP136,'様式３－２'!$C$7:$L$48,10,FALSE))</f>
        <v/>
      </c>
      <c r="AQ137" s="165" t="str">
        <f>IF(AQ136="","",VLOOKUP(AQ136,'様式３－２'!$C$7:$L$48,10,FALSE))</f>
        <v/>
      </c>
      <c r="AR137" s="163" t="str">
        <f>IF(AR136="","",VLOOKUP(AR136,'様式３－２'!$C$7:$L$48,10,FALSE))</f>
        <v/>
      </c>
      <c r="AS137" s="164" t="str">
        <f>IF(AS136="","",VLOOKUP(AS136,'様式３－２'!$C$7:$L$48,10,FALSE))</f>
        <v/>
      </c>
      <c r="AT137" s="164" t="str">
        <f>IF(AT136="","",VLOOKUP(AT136,'様式３－２'!$C$7:$L$48,10,FALSE))</f>
        <v/>
      </c>
      <c r="AU137" s="164" t="str">
        <f>IF(AU136="","",VLOOKUP(AU136,'様式３－２'!$C$7:$L$48,10,FALSE))</f>
        <v/>
      </c>
      <c r="AV137" s="164" t="str">
        <f>IF(AV136="","",VLOOKUP(AV136,'様式３－２'!$C$7:$L$48,10,FALSE))</f>
        <v/>
      </c>
      <c r="AW137" s="164" t="str">
        <f>IF(AW136="","",VLOOKUP(AW136,'様式３－２'!$C$7:$L$48,10,FALSE))</f>
        <v/>
      </c>
      <c r="AX137" s="165" t="str">
        <f>IF(AX136="","",VLOOKUP(AX136,'様式３－２'!$C$7:$L$48,10,FALSE))</f>
        <v/>
      </c>
      <c r="AY137" s="163" t="str">
        <f>IF(AY136="","",VLOOKUP(AY136,'様式３－２'!$C$7:$L$48,10,FALSE))</f>
        <v/>
      </c>
      <c r="AZ137" s="164" t="str">
        <f>IF(AZ136="","",VLOOKUP(AZ136,'様式３－２'!$C$7:$L$48,10,FALSE))</f>
        <v/>
      </c>
      <c r="BA137" s="164" t="str">
        <f>IF(BA136="","",VLOOKUP(BA136,'様式３－２'!$C$7:$L$48,10,FALSE))</f>
        <v/>
      </c>
      <c r="BB137" s="294">
        <f>IF($BE$4="４週",SUM(W137:AX137),IF($BE$4="暦月",SUM(W137:BA137),""))</f>
        <v>0</v>
      </c>
      <c r="BC137" s="295"/>
      <c r="BD137" s="296">
        <f>IF($BE$4="４週",BB137/4,IF($BE$4="暦月",(BB137/($BE$9/7)),""))</f>
        <v>0</v>
      </c>
      <c r="BE137" s="295"/>
      <c r="BF137" s="291"/>
      <c r="BG137" s="292"/>
      <c r="BH137" s="292"/>
      <c r="BI137" s="292"/>
      <c r="BJ137" s="293"/>
    </row>
    <row r="138" spans="2:62" ht="20.25" customHeight="1" x14ac:dyDescent="0.4">
      <c r="B138" s="277">
        <f>B136+1</f>
        <v>61</v>
      </c>
      <c r="C138" s="279"/>
      <c r="D138" s="280"/>
      <c r="E138" s="153"/>
      <c r="F138" s="154"/>
      <c r="G138" s="153"/>
      <c r="H138" s="154"/>
      <c r="I138" s="283"/>
      <c r="J138" s="284"/>
      <c r="K138" s="287"/>
      <c r="L138" s="288"/>
      <c r="M138" s="288"/>
      <c r="N138" s="280"/>
      <c r="O138" s="256"/>
      <c r="P138" s="257"/>
      <c r="Q138" s="257"/>
      <c r="R138" s="257"/>
      <c r="S138" s="258"/>
      <c r="T138" s="185" t="s">
        <v>18</v>
      </c>
      <c r="U138" s="108"/>
      <c r="V138" s="109"/>
      <c r="W138" s="95"/>
      <c r="X138" s="96"/>
      <c r="Y138" s="96"/>
      <c r="Z138" s="96"/>
      <c r="AA138" s="96"/>
      <c r="AB138" s="96"/>
      <c r="AC138" s="97"/>
      <c r="AD138" s="95"/>
      <c r="AE138" s="96"/>
      <c r="AF138" s="96"/>
      <c r="AG138" s="96"/>
      <c r="AH138" s="96"/>
      <c r="AI138" s="96"/>
      <c r="AJ138" s="97"/>
      <c r="AK138" s="95"/>
      <c r="AL138" s="96"/>
      <c r="AM138" s="96"/>
      <c r="AN138" s="96"/>
      <c r="AO138" s="96"/>
      <c r="AP138" s="96"/>
      <c r="AQ138" s="97"/>
      <c r="AR138" s="95"/>
      <c r="AS138" s="96"/>
      <c r="AT138" s="96"/>
      <c r="AU138" s="96"/>
      <c r="AV138" s="96"/>
      <c r="AW138" s="96"/>
      <c r="AX138" s="97"/>
      <c r="AY138" s="95"/>
      <c r="AZ138" s="96"/>
      <c r="BA138" s="98"/>
      <c r="BB138" s="262"/>
      <c r="BC138" s="263"/>
      <c r="BD138" s="264"/>
      <c r="BE138" s="265"/>
      <c r="BF138" s="266"/>
      <c r="BG138" s="267"/>
      <c r="BH138" s="267"/>
      <c r="BI138" s="267"/>
      <c r="BJ138" s="268"/>
    </row>
    <row r="139" spans="2:62" ht="20.25" customHeight="1" x14ac:dyDescent="0.4">
      <c r="B139" s="297"/>
      <c r="C139" s="298"/>
      <c r="D139" s="299"/>
      <c r="E139" s="197"/>
      <c r="F139" s="198">
        <f>C138</f>
        <v>0</v>
      </c>
      <c r="G139" s="197"/>
      <c r="H139" s="198">
        <f>I138</f>
        <v>0</v>
      </c>
      <c r="I139" s="300"/>
      <c r="J139" s="301"/>
      <c r="K139" s="302"/>
      <c r="L139" s="303"/>
      <c r="M139" s="303"/>
      <c r="N139" s="299"/>
      <c r="O139" s="256"/>
      <c r="P139" s="257"/>
      <c r="Q139" s="257"/>
      <c r="R139" s="257"/>
      <c r="S139" s="258"/>
      <c r="T139" s="186" t="s">
        <v>203</v>
      </c>
      <c r="U139" s="110"/>
      <c r="V139" s="187"/>
      <c r="W139" s="163" t="str">
        <f>IF(W138="","",VLOOKUP(W138,'様式３－２'!$C$7:$L$48,10,FALSE))</f>
        <v/>
      </c>
      <c r="X139" s="164" t="str">
        <f>IF(X138="","",VLOOKUP(X138,'様式３－２'!$C$7:$L$48,10,FALSE))</f>
        <v/>
      </c>
      <c r="Y139" s="164" t="str">
        <f>IF(Y138="","",VLOOKUP(Y138,'様式３－２'!$C$7:$L$48,10,FALSE))</f>
        <v/>
      </c>
      <c r="Z139" s="164" t="str">
        <f>IF(Z138="","",VLOOKUP(Z138,'様式３－２'!$C$7:$L$48,10,FALSE))</f>
        <v/>
      </c>
      <c r="AA139" s="164" t="str">
        <f>IF(AA138="","",VLOOKUP(AA138,'様式３－２'!$C$7:$L$48,10,FALSE))</f>
        <v/>
      </c>
      <c r="AB139" s="164" t="str">
        <f>IF(AB138="","",VLOOKUP(AB138,'様式３－２'!$C$7:$L$48,10,FALSE))</f>
        <v/>
      </c>
      <c r="AC139" s="165" t="str">
        <f>IF(AC138="","",VLOOKUP(AC138,'様式３－２'!$C$7:$L$48,10,FALSE))</f>
        <v/>
      </c>
      <c r="AD139" s="163" t="str">
        <f>IF(AD138="","",VLOOKUP(AD138,'様式３－２'!$C$7:$L$48,10,FALSE))</f>
        <v/>
      </c>
      <c r="AE139" s="164" t="str">
        <f>IF(AE138="","",VLOOKUP(AE138,'様式３－２'!$C$7:$L$48,10,FALSE))</f>
        <v/>
      </c>
      <c r="AF139" s="164" t="str">
        <f>IF(AF138="","",VLOOKUP(AF138,'様式３－２'!$C$7:$L$48,10,FALSE))</f>
        <v/>
      </c>
      <c r="AG139" s="164" t="str">
        <f>IF(AG138="","",VLOOKUP(AG138,'様式３－２'!$C$7:$L$48,10,FALSE))</f>
        <v/>
      </c>
      <c r="AH139" s="164" t="str">
        <f>IF(AH138="","",VLOOKUP(AH138,'様式３－２'!$C$7:$L$48,10,FALSE))</f>
        <v/>
      </c>
      <c r="AI139" s="164" t="str">
        <f>IF(AI138="","",VLOOKUP(AI138,'様式３－２'!$C$7:$L$48,10,FALSE))</f>
        <v/>
      </c>
      <c r="AJ139" s="165" t="str">
        <f>IF(AJ138="","",VLOOKUP(AJ138,'様式３－２'!$C$7:$L$48,10,FALSE))</f>
        <v/>
      </c>
      <c r="AK139" s="163" t="str">
        <f>IF(AK138="","",VLOOKUP(AK138,'様式３－２'!$C$7:$L$48,10,FALSE))</f>
        <v/>
      </c>
      <c r="AL139" s="164" t="str">
        <f>IF(AL138="","",VLOOKUP(AL138,'様式３－２'!$C$7:$L$48,10,FALSE))</f>
        <v/>
      </c>
      <c r="AM139" s="164" t="str">
        <f>IF(AM138="","",VLOOKUP(AM138,'様式３－２'!$C$7:$L$48,10,FALSE))</f>
        <v/>
      </c>
      <c r="AN139" s="164" t="str">
        <f>IF(AN138="","",VLOOKUP(AN138,'様式３－２'!$C$7:$L$48,10,FALSE))</f>
        <v/>
      </c>
      <c r="AO139" s="164" t="str">
        <f>IF(AO138="","",VLOOKUP(AO138,'様式３－２'!$C$7:$L$48,10,FALSE))</f>
        <v/>
      </c>
      <c r="AP139" s="164" t="str">
        <f>IF(AP138="","",VLOOKUP(AP138,'様式３－２'!$C$7:$L$48,10,FALSE))</f>
        <v/>
      </c>
      <c r="AQ139" s="165" t="str">
        <f>IF(AQ138="","",VLOOKUP(AQ138,'様式３－２'!$C$7:$L$48,10,FALSE))</f>
        <v/>
      </c>
      <c r="AR139" s="163" t="str">
        <f>IF(AR138="","",VLOOKUP(AR138,'様式３－２'!$C$7:$L$48,10,FALSE))</f>
        <v/>
      </c>
      <c r="AS139" s="164" t="str">
        <f>IF(AS138="","",VLOOKUP(AS138,'様式３－２'!$C$7:$L$48,10,FALSE))</f>
        <v/>
      </c>
      <c r="AT139" s="164" t="str">
        <f>IF(AT138="","",VLOOKUP(AT138,'様式３－２'!$C$7:$L$48,10,FALSE))</f>
        <v/>
      </c>
      <c r="AU139" s="164" t="str">
        <f>IF(AU138="","",VLOOKUP(AU138,'様式３－２'!$C$7:$L$48,10,FALSE))</f>
        <v/>
      </c>
      <c r="AV139" s="164" t="str">
        <f>IF(AV138="","",VLOOKUP(AV138,'様式３－２'!$C$7:$L$48,10,FALSE))</f>
        <v/>
      </c>
      <c r="AW139" s="164" t="str">
        <f>IF(AW138="","",VLOOKUP(AW138,'様式３－２'!$C$7:$L$48,10,FALSE))</f>
        <v/>
      </c>
      <c r="AX139" s="165" t="str">
        <f>IF(AX138="","",VLOOKUP(AX138,'様式３－２'!$C$7:$L$48,10,FALSE))</f>
        <v/>
      </c>
      <c r="AY139" s="163" t="str">
        <f>IF(AY138="","",VLOOKUP(AY138,'様式３－２'!$C$7:$L$48,10,FALSE))</f>
        <v/>
      </c>
      <c r="AZ139" s="164" t="str">
        <f>IF(AZ138="","",VLOOKUP(AZ138,'様式３－２'!$C$7:$L$48,10,FALSE))</f>
        <v/>
      </c>
      <c r="BA139" s="164" t="str">
        <f>IF(BA138="","",VLOOKUP(BA138,'様式３－２'!$C$7:$L$48,10,FALSE))</f>
        <v/>
      </c>
      <c r="BB139" s="294">
        <f>IF($BE$4="４週",SUM(W139:AX139),IF($BE$4="暦月",SUM(W139:BA139),""))</f>
        <v>0</v>
      </c>
      <c r="BC139" s="295"/>
      <c r="BD139" s="296">
        <f>IF($BE$4="４週",BB139/4,IF($BE$4="暦月",(BB139/($BE$9/7)),""))</f>
        <v>0</v>
      </c>
      <c r="BE139" s="295"/>
      <c r="BF139" s="291"/>
      <c r="BG139" s="292"/>
      <c r="BH139" s="292"/>
      <c r="BI139" s="292"/>
      <c r="BJ139" s="293"/>
    </row>
    <row r="140" spans="2:62" ht="20.25" customHeight="1" x14ac:dyDescent="0.4">
      <c r="B140" s="277">
        <f>B138+1</f>
        <v>62</v>
      </c>
      <c r="C140" s="279"/>
      <c r="D140" s="280"/>
      <c r="E140" s="153"/>
      <c r="F140" s="154"/>
      <c r="G140" s="153"/>
      <c r="H140" s="154"/>
      <c r="I140" s="283"/>
      <c r="J140" s="284"/>
      <c r="K140" s="287"/>
      <c r="L140" s="288"/>
      <c r="M140" s="288"/>
      <c r="N140" s="280"/>
      <c r="O140" s="256"/>
      <c r="P140" s="257"/>
      <c r="Q140" s="257"/>
      <c r="R140" s="257"/>
      <c r="S140" s="258"/>
      <c r="T140" s="185" t="s">
        <v>18</v>
      </c>
      <c r="U140" s="108"/>
      <c r="V140" s="109"/>
      <c r="W140" s="95"/>
      <c r="X140" s="96"/>
      <c r="Y140" s="96"/>
      <c r="Z140" s="96"/>
      <c r="AA140" s="96"/>
      <c r="AB140" s="96"/>
      <c r="AC140" s="97"/>
      <c r="AD140" s="95"/>
      <c r="AE140" s="96"/>
      <c r="AF140" s="96"/>
      <c r="AG140" s="96"/>
      <c r="AH140" s="96"/>
      <c r="AI140" s="96"/>
      <c r="AJ140" s="97"/>
      <c r="AK140" s="95"/>
      <c r="AL140" s="96"/>
      <c r="AM140" s="96"/>
      <c r="AN140" s="96"/>
      <c r="AO140" s="96"/>
      <c r="AP140" s="96"/>
      <c r="AQ140" s="97"/>
      <c r="AR140" s="95"/>
      <c r="AS140" s="96"/>
      <c r="AT140" s="96"/>
      <c r="AU140" s="96"/>
      <c r="AV140" s="96"/>
      <c r="AW140" s="96"/>
      <c r="AX140" s="97"/>
      <c r="AY140" s="95"/>
      <c r="AZ140" s="96"/>
      <c r="BA140" s="98"/>
      <c r="BB140" s="262"/>
      <c r="BC140" s="263"/>
      <c r="BD140" s="264"/>
      <c r="BE140" s="265"/>
      <c r="BF140" s="266"/>
      <c r="BG140" s="267"/>
      <c r="BH140" s="267"/>
      <c r="BI140" s="267"/>
      <c r="BJ140" s="268"/>
    </row>
    <row r="141" spans="2:62" ht="20.25" customHeight="1" x14ac:dyDescent="0.4">
      <c r="B141" s="297"/>
      <c r="C141" s="298"/>
      <c r="D141" s="299"/>
      <c r="E141" s="197"/>
      <c r="F141" s="198">
        <f>C140</f>
        <v>0</v>
      </c>
      <c r="G141" s="197"/>
      <c r="H141" s="198">
        <f>I140</f>
        <v>0</v>
      </c>
      <c r="I141" s="300"/>
      <c r="J141" s="301"/>
      <c r="K141" s="302"/>
      <c r="L141" s="303"/>
      <c r="M141" s="303"/>
      <c r="N141" s="299"/>
      <c r="O141" s="256"/>
      <c r="P141" s="257"/>
      <c r="Q141" s="257"/>
      <c r="R141" s="257"/>
      <c r="S141" s="258"/>
      <c r="T141" s="186" t="s">
        <v>203</v>
      </c>
      <c r="U141" s="110"/>
      <c r="V141" s="187"/>
      <c r="W141" s="163" t="str">
        <f>IF(W140="","",VLOOKUP(W140,'様式３－２'!$C$7:$L$48,10,FALSE))</f>
        <v/>
      </c>
      <c r="X141" s="164" t="str">
        <f>IF(X140="","",VLOOKUP(X140,'様式３－２'!$C$7:$L$48,10,FALSE))</f>
        <v/>
      </c>
      <c r="Y141" s="164" t="str">
        <f>IF(Y140="","",VLOOKUP(Y140,'様式３－２'!$C$7:$L$48,10,FALSE))</f>
        <v/>
      </c>
      <c r="Z141" s="164" t="str">
        <f>IF(Z140="","",VLOOKUP(Z140,'様式３－２'!$C$7:$L$48,10,FALSE))</f>
        <v/>
      </c>
      <c r="AA141" s="164" t="str">
        <f>IF(AA140="","",VLOOKUP(AA140,'様式３－２'!$C$7:$L$48,10,FALSE))</f>
        <v/>
      </c>
      <c r="AB141" s="164" t="str">
        <f>IF(AB140="","",VLOOKUP(AB140,'様式３－２'!$C$7:$L$48,10,FALSE))</f>
        <v/>
      </c>
      <c r="AC141" s="165" t="str">
        <f>IF(AC140="","",VLOOKUP(AC140,'様式３－２'!$C$7:$L$48,10,FALSE))</f>
        <v/>
      </c>
      <c r="AD141" s="163" t="str">
        <f>IF(AD140="","",VLOOKUP(AD140,'様式３－２'!$C$7:$L$48,10,FALSE))</f>
        <v/>
      </c>
      <c r="AE141" s="164" t="str">
        <f>IF(AE140="","",VLOOKUP(AE140,'様式３－２'!$C$7:$L$48,10,FALSE))</f>
        <v/>
      </c>
      <c r="AF141" s="164" t="str">
        <f>IF(AF140="","",VLOOKUP(AF140,'様式３－２'!$C$7:$L$48,10,FALSE))</f>
        <v/>
      </c>
      <c r="AG141" s="164" t="str">
        <f>IF(AG140="","",VLOOKUP(AG140,'様式３－２'!$C$7:$L$48,10,FALSE))</f>
        <v/>
      </c>
      <c r="AH141" s="164" t="str">
        <f>IF(AH140="","",VLOOKUP(AH140,'様式３－２'!$C$7:$L$48,10,FALSE))</f>
        <v/>
      </c>
      <c r="AI141" s="164" t="str">
        <f>IF(AI140="","",VLOOKUP(AI140,'様式３－２'!$C$7:$L$48,10,FALSE))</f>
        <v/>
      </c>
      <c r="AJ141" s="165" t="str">
        <f>IF(AJ140="","",VLOOKUP(AJ140,'様式３－２'!$C$7:$L$48,10,FALSE))</f>
        <v/>
      </c>
      <c r="AK141" s="163" t="str">
        <f>IF(AK140="","",VLOOKUP(AK140,'様式３－２'!$C$7:$L$48,10,FALSE))</f>
        <v/>
      </c>
      <c r="AL141" s="164" t="str">
        <f>IF(AL140="","",VLOOKUP(AL140,'様式３－２'!$C$7:$L$48,10,FALSE))</f>
        <v/>
      </c>
      <c r="AM141" s="164" t="str">
        <f>IF(AM140="","",VLOOKUP(AM140,'様式３－２'!$C$7:$L$48,10,FALSE))</f>
        <v/>
      </c>
      <c r="AN141" s="164" t="str">
        <f>IF(AN140="","",VLOOKUP(AN140,'様式３－２'!$C$7:$L$48,10,FALSE))</f>
        <v/>
      </c>
      <c r="AO141" s="164" t="str">
        <f>IF(AO140="","",VLOOKUP(AO140,'様式３－２'!$C$7:$L$48,10,FALSE))</f>
        <v/>
      </c>
      <c r="AP141" s="164" t="str">
        <f>IF(AP140="","",VLOOKUP(AP140,'様式３－２'!$C$7:$L$48,10,FALSE))</f>
        <v/>
      </c>
      <c r="AQ141" s="165" t="str">
        <f>IF(AQ140="","",VLOOKUP(AQ140,'様式３－２'!$C$7:$L$48,10,FALSE))</f>
        <v/>
      </c>
      <c r="AR141" s="163" t="str">
        <f>IF(AR140="","",VLOOKUP(AR140,'様式３－２'!$C$7:$L$48,10,FALSE))</f>
        <v/>
      </c>
      <c r="AS141" s="164" t="str">
        <f>IF(AS140="","",VLOOKUP(AS140,'様式３－２'!$C$7:$L$48,10,FALSE))</f>
        <v/>
      </c>
      <c r="AT141" s="164" t="str">
        <f>IF(AT140="","",VLOOKUP(AT140,'様式３－２'!$C$7:$L$48,10,FALSE))</f>
        <v/>
      </c>
      <c r="AU141" s="164" t="str">
        <f>IF(AU140="","",VLOOKUP(AU140,'様式３－２'!$C$7:$L$48,10,FALSE))</f>
        <v/>
      </c>
      <c r="AV141" s="164" t="str">
        <f>IF(AV140="","",VLOOKUP(AV140,'様式３－２'!$C$7:$L$48,10,FALSE))</f>
        <v/>
      </c>
      <c r="AW141" s="164" t="str">
        <f>IF(AW140="","",VLOOKUP(AW140,'様式３－２'!$C$7:$L$48,10,FALSE))</f>
        <v/>
      </c>
      <c r="AX141" s="165" t="str">
        <f>IF(AX140="","",VLOOKUP(AX140,'様式３－２'!$C$7:$L$48,10,FALSE))</f>
        <v/>
      </c>
      <c r="AY141" s="163" t="str">
        <f>IF(AY140="","",VLOOKUP(AY140,'様式３－２'!$C$7:$L$48,10,FALSE))</f>
        <v/>
      </c>
      <c r="AZ141" s="164" t="str">
        <f>IF(AZ140="","",VLOOKUP(AZ140,'様式３－２'!$C$7:$L$48,10,FALSE))</f>
        <v/>
      </c>
      <c r="BA141" s="164" t="str">
        <f>IF(BA140="","",VLOOKUP(BA140,'様式３－２'!$C$7:$L$48,10,FALSE))</f>
        <v/>
      </c>
      <c r="BB141" s="294">
        <f>IF($BE$4="４週",SUM(W141:AX141),IF($BE$4="暦月",SUM(W141:BA141),""))</f>
        <v>0</v>
      </c>
      <c r="BC141" s="295"/>
      <c r="BD141" s="296">
        <f>IF($BE$4="４週",BB141/4,IF($BE$4="暦月",(BB141/($BE$9/7)),""))</f>
        <v>0</v>
      </c>
      <c r="BE141" s="295"/>
      <c r="BF141" s="291"/>
      <c r="BG141" s="292"/>
      <c r="BH141" s="292"/>
      <c r="BI141" s="292"/>
      <c r="BJ141" s="293"/>
    </row>
    <row r="142" spans="2:62" ht="20.25" customHeight="1" x14ac:dyDescent="0.4">
      <c r="B142" s="277">
        <f>B140+1</f>
        <v>63</v>
      </c>
      <c r="C142" s="279"/>
      <c r="D142" s="280"/>
      <c r="E142" s="153"/>
      <c r="F142" s="154"/>
      <c r="G142" s="153"/>
      <c r="H142" s="154"/>
      <c r="I142" s="283"/>
      <c r="J142" s="284"/>
      <c r="K142" s="287"/>
      <c r="L142" s="288"/>
      <c r="M142" s="288"/>
      <c r="N142" s="280"/>
      <c r="O142" s="256"/>
      <c r="P142" s="257"/>
      <c r="Q142" s="257"/>
      <c r="R142" s="257"/>
      <c r="S142" s="258"/>
      <c r="T142" s="185" t="s">
        <v>18</v>
      </c>
      <c r="U142" s="108"/>
      <c r="V142" s="109"/>
      <c r="W142" s="95"/>
      <c r="X142" s="96"/>
      <c r="Y142" s="96"/>
      <c r="Z142" s="96"/>
      <c r="AA142" s="96"/>
      <c r="AB142" s="96"/>
      <c r="AC142" s="97"/>
      <c r="AD142" s="95"/>
      <c r="AE142" s="96"/>
      <c r="AF142" s="96"/>
      <c r="AG142" s="96"/>
      <c r="AH142" s="96"/>
      <c r="AI142" s="96"/>
      <c r="AJ142" s="97"/>
      <c r="AK142" s="95"/>
      <c r="AL142" s="96"/>
      <c r="AM142" s="96"/>
      <c r="AN142" s="96"/>
      <c r="AO142" s="96"/>
      <c r="AP142" s="96"/>
      <c r="AQ142" s="97"/>
      <c r="AR142" s="95"/>
      <c r="AS142" s="96"/>
      <c r="AT142" s="96"/>
      <c r="AU142" s="96"/>
      <c r="AV142" s="96"/>
      <c r="AW142" s="96"/>
      <c r="AX142" s="97"/>
      <c r="AY142" s="95"/>
      <c r="AZ142" s="96"/>
      <c r="BA142" s="98"/>
      <c r="BB142" s="262"/>
      <c r="BC142" s="263"/>
      <c r="BD142" s="264"/>
      <c r="BE142" s="265"/>
      <c r="BF142" s="266"/>
      <c r="BG142" s="267"/>
      <c r="BH142" s="267"/>
      <c r="BI142" s="267"/>
      <c r="BJ142" s="268"/>
    </row>
    <row r="143" spans="2:62" ht="20.25" customHeight="1" x14ac:dyDescent="0.4">
      <c r="B143" s="297"/>
      <c r="C143" s="298"/>
      <c r="D143" s="299"/>
      <c r="E143" s="197"/>
      <c r="F143" s="198">
        <f>C142</f>
        <v>0</v>
      </c>
      <c r="G143" s="197"/>
      <c r="H143" s="198">
        <f>I142</f>
        <v>0</v>
      </c>
      <c r="I143" s="300"/>
      <c r="J143" s="301"/>
      <c r="K143" s="302"/>
      <c r="L143" s="303"/>
      <c r="M143" s="303"/>
      <c r="N143" s="299"/>
      <c r="O143" s="256"/>
      <c r="P143" s="257"/>
      <c r="Q143" s="257"/>
      <c r="R143" s="257"/>
      <c r="S143" s="258"/>
      <c r="T143" s="186" t="s">
        <v>203</v>
      </c>
      <c r="U143" s="110"/>
      <c r="V143" s="187"/>
      <c r="W143" s="163" t="str">
        <f>IF(W142="","",VLOOKUP(W142,'様式３－２'!$C$7:$L$48,10,FALSE))</f>
        <v/>
      </c>
      <c r="X143" s="164" t="str">
        <f>IF(X142="","",VLOOKUP(X142,'様式３－２'!$C$7:$L$48,10,FALSE))</f>
        <v/>
      </c>
      <c r="Y143" s="164" t="str">
        <f>IF(Y142="","",VLOOKUP(Y142,'様式３－２'!$C$7:$L$48,10,FALSE))</f>
        <v/>
      </c>
      <c r="Z143" s="164" t="str">
        <f>IF(Z142="","",VLOOKUP(Z142,'様式３－２'!$C$7:$L$48,10,FALSE))</f>
        <v/>
      </c>
      <c r="AA143" s="164" t="str">
        <f>IF(AA142="","",VLOOKUP(AA142,'様式３－２'!$C$7:$L$48,10,FALSE))</f>
        <v/>
      </c>
      <c r="AB143" s="164" t="str">
        <f>IF(AB142="","",VLOOKUP(AB142,'様式３－２'!$C$7:$L$48,10,FALSE))</f>
        <v/>
      </c>
      <c r="AC143" s="165" t="str">
        <f>IF(AC142="","",VLOOKUP(AC142,'様式３－２'!$C$7:$L$48,10,FALSE))</f>
        <v/>
      </c>
      <c r="AD143" s="163" t="str">
        <f>IF(AD142="","",VLOOKUP(AD142,'様式３－２'!$C$7:$L$48,10,FALSE))</f>
        <v/>
      </c>
      <c r="AE143" s="164" t="str">
        <f>IF(AE142="","",VLOOKUP(AE142,'様式３－２'!$C$7:$L$48,10,FALSE))</f>
        <v/>
      </c>
      <c r="AF143" s="164" t="str">
        <f>IF(AF142="","",VLOOKUP(AF142,'様式３－２'!$C$7:$L$48,10,FALSE))</f>
        <v/>
      </c>
      <c r="AG143" s="164" t="str">
        <f>IF(AG142="","",VLOOKUP(AG142,'様式３－２'!$C$7:$L$48,10,FALSE))</f>
        <v/>
      </c>
      <c r="AH143" s="164" t="str">
        <f>IF(AH142="","",VLOOKUP(AH142,'様式３－２'!$C$7:$L$48,10,FALSE))</f>
        <v/>
      </c>
      <c r="AI143" s="164" t="str">
        <f>IF(AI142="","",VLOOKUP(AI142,'様式３－２'!$C$7:$L$48,10,FALSE))</f>
        <v/>
      </c>
      <c r="AJ143" s="165" t="str">
        <f>IF(AJ142="","",VLOOKUP(AJ142,'様式３－２'!$C$7:$L$48,10,FALSE))</f>
        <v/>
      </c>
      <c r="AK143" s="163" t="str">
        <f>IF(AK142="","",VLOOKUP(AK142,'様式３－２'!$C$7:$L$48,10,FALSE))</f>
        <v/>
      </c>
      <c r="AL143" s="164" t="str">
        <f>IF(AL142="","",VLOOKUP(AL142,'様式３－２'!$C$7:$L$48,10,FALSE))</f>
        <v/>
      </c>
      <c r="AM143" s="164" t="str">
        <f>IF(AM142="","",VLOOKUP(AM142,'様式３－２'!$C$7:$L$48,10,FALSE))</f>
        <v/>
      </c>
      <c r="AN143" s="164" t="str">
        <f>IF(AN142="","",VLOOKUP(AN142,'様式３－２'!$C$7:$L$48,10,FALSE))</f>
        <v/>
      </c>
      <c r="AO143" s="164" t="str">
        <f>IF(AO142="","",VLOOKUP(AO142,'様式３－２'!$C$7:$L$48,10,FALSE))</f>
        <v/>
      </c>
      <c r="AP143" s="164" t="str">
        <f>IF(AP142="","",VLOOKUP(AP142,'様式３－２'!$C$7:$L$48,10,FALSE))</f>
        <v/>
      </c>
      <c r="AQ143" s="165" t="str">
        <f>IF(AQ142="","",VLOOKUP(AQ142,'様式３－２'!$C$7:$L$48,10,FALSE))</f>
        <v/>
      </c>
      <c r="AR143" s="163" t="str">
        <f>IF(AR142="","",VLOOKUP(AR142,'様式３－２'!$C$7:$L$48,10,FALSE))</f>
        <v/>
      </c>
      <c r="AS143" s="164" t="str">
        <f>IF(AS142="","",VLOOKUP(AS142,'様式３－２'!$C$7:$L$48,10,FALSE))</f>
        <v/>
      </c>
      <c r="AT143" s="164" t="str">
        <f>IF(AT142="","",VLOOKUP(AT142,'様式３－２'!$C$7:$L$48,10,FALSE))</f>
        <v/>
      </c>
      <c r="AU143" s="164" t="str">
        <f>IF(AU142="","",VLOOKUP(AU142,'様式３－２'!$C$7:$L$48,10,FALSE))</f>
        <v/>
      </c>
      <c r="AV143" s="164" t="str">
        <f>IF(AV142="","",VLOOKUP(AV142,'様式３－２'!$C$7:$L$48,10,FALSE))</f>
        <v/>
      </c>
      <c r="AW143" s="164" t="str">
        <f>IF(AW142="","",VLOOKUP(AW142,'様式３－２'!$C$7:$L$48,10,FALSE))</f>
        <v/>
      </c>
      <c r="AX143" s="165" t="str">
        <f>IF(AX142="","",VLOOKUP(AX142,'様式３－２'!$C$7:$L$48,10,FALSE))</f>
        <v/>
      </c>
      <c r="AY143" s="163" t="str">
        <f>IF(AY142="","",VLOOKUP(AY142,'様式３－２'!$C$7:$L$48,10,FALSE))</f>
        <v/>
      </c>
      <c r="AZ143" s="164" t="str">
        <f>IF(AZ142="","",VLOOKUP(AZ142,'様式３－２'!$C$7:$L$48,10,FALSE))</f>
        <v/>
      </c>
      <c r="BA143" s="164" t="str">
        <f>IF(BA142="","",VLOOKUP(BA142,'様式３－２'!$C$7:$L$48,10,FALSE))</f>
        <v/>
      </c>
      <c r="BB143" s="294">
        <f>IF($BE$4="４週",SUM(W143:AX143),IF($BE$4="暦月",SUM(W143:BA143),""))</f>
        <v>0</v>
      </c>
      <c r="BC143" s="295"/>
      <c r="BD143" s="296">
        <f>IF($BE$4="４週",BB143/4,IF($BE$4="暦月",(BB143/($BE$9/7)),""))</f>
        <v>0</v>
      </c>
      <c r="BE143" s="295"/>
      <c r="BF143" s="291"/>
      <c r="BG143" s="292"/>
      <c r="BH143" s="292"/>
      <c r="BI143" s="292"/>
      <c r="BJ143" s="293"/>
    </row>
    <row r="144" spans="2:62" ht="20.25" customHeight="1" x14ac:dyDescent="0.4">
      <c r="B144" s="277">
        <f>B142+1</f>
        <v>64</v>
      </c>
      <c r="C144" s="279"/>
      <c r="D144" s="280"/>
      <c r="E144" s="153"/>
      <c r="F144" s="154"/>
      <c r="G144" s="153"/>
      <c r="H144" s="154"/>
      <c r="I144" s="283"/>
      <c r="J144" s="284"/>
      <c r="K144" s="287"/>
      <c r="L144" s="288"/>
      <c r="M144" s="288"/>
      <c r="N144" s="280"/>
      <c r="O144" s="256"/>
      <c r="P144" s="257"/>
      <c r="Q144" s="257"/>
      <c r="R144" s="257"/>
      <c r="S144" s="258"/>
      <c r="T144" s="185" t="s">
        <v>18</v>
      </c>
      <c r="U144" s="108"/>
      <c r="V144" s="109"/>
      <c r="W144" s="95"/>
      <c r="X144" s="96"/>
      <c r="Y144" s="96"/>
      <c r="Z144" s="96"/>
      <c r="AA144" s="96"/>
      <c r="AB144" s="96"/>
      <c r="AC144" s="97"/>
      <c r="AD144" s="95"/>
      <c r="AE144" s="96"/>
      <c r="AF144" s="96"/>
      <c r="AG144" s="96"/>
      <c r="AH144" s="96"/>
      <c r="AI144" s="96"/>
      <c r="AJ144" s="97"/>
      <c r="AK144" s="95"/>
      <c r="AL144" s="96"/>
      <c r="AM144" s="96"/>
      <c r="AN144" s="96"/>
      <c r="AO144" s="96"/>
      <c r="AP144" s="96"/>
      <c r="AQ144" s="97"/>
      <c r="AR144" s="95"/>
      <c r="AS144" s="96"/>
      <c r="AT144" s="96"/>
      <c r="AU144" s="96"/>
      <c r="AV144" s="96"/>
      <c r="AW144" s="96"/>
      <c r="AX144" s="97"/>
      <c r="AY144" s="95"/>
      <c r="AZ144" s="96"/>
      <c r="BA144" s="98"/>
      <c r="BB144" s="262"/>
      <c r="BC144" s="263"/>
      <c r="BD144" s="264"/>
      <c r="BE144" s="265"/>
      <c r="BF144" s="266"/>
      <c r="BG144" s="267"/>
      <c r="BH144" s="267"/>
      <c r="BI144" s="267"/>
      <c r="BJ144" s="268"/>
    </row>
    <row r="145" spans="2:62" ht="20.25" customHeight="1" x14ac:dyDescent="0.4">
      <c r="B145" s="297"/>
      <c r="C145" s="298"/>
      <c r="D145" s="299"/>
      <c r="E145" s="197"/>
      <c r="F145" s="198">
        <f>C144</f>
        <v>0</v>
      </c>
      <c r="G145" s="197"/>
      <c r="H145" s="198">
        <f>I144</f>
        <v>0</v>
      </c>
      <c r="I145" s="300"/>
      <c r="J145" s="301"/>
      <c r="K145" s="302"/>
      <c r="L145" s="303"/>
      <c r="M145" s="303"/>
      <c r="N145" s="299"/>
      <c r="O145" s="256"/>
      <c r="P145" s="257"/>
      <c r="Q145" s="257"/>
      <c r="R145" s="257"/>
      <c r="S145" s="258"/>
      <c r="T145" s="186" t="s">
        <v>203</v>
      </c>
      <c r="U145" s="110"/>
      <c r="V145" s="187"/>
      <c r="W145" s="163" t="str">
        <f>IF(W144="","",VLOOKUP(W144,'様式３－２'!$C$7:$L$48,10,FALSE))</f>
        <v/>
      </c>
      <c r="X145" s="164" t="str">
        <f>IF(X144="","",VLOOKUP(X144,'様式３－２'!$C$7:$L$48,10,FALSE))</f>
        <v/>
      </c>
      <c r="Y145" s="164" t="str">
        <f>IF(Y144="","",VLOOKUP(Y144,'様式３－２'!$C$7:$L$48,10,FALSE))</f>
        <v/>
      </c>
      <c r="Z145" s="164" t="str">
        <f>IF(Z144="","",VLOOKUP(Z144,'様式３－２'!$C$7:$L$48,10,FALSE))</f>
        <v/>
      </c>
      <c r="AA145" s="164" t="str">
        <f>IF(AA144="","",VLOOKUP(AA144,'様式３－２'!$C$7:$L$48,10,FALSE))</f>
        <v/>
      </c>
      <c r="AB145" s="164" t="str">
        <f>IF(AB144="","",VLOOKUP(AB144,'様式３－２'!$C$7:$L$48,10,FALSE))</f>
        <v/>
      </c>
      <c r="AC145" s="165" t="str">
        <f>IF(AC144="","",VLOOKUP(AC144,'様式３－２'!$C$7:$L$48,10,FALSE))</f>
        <v/>
      </c>
      <c r="AD145" s="163" t="str">
        <f>IF(AD144="","",VLOOKUP(AD144,'様式３－２'!$C$7:$L$48,10,FALSE))</f>
        <v/>
      </c>
      <c r="AE145" s="164" t="str">
        <f>IF(AE144="","",VLOOKUP(AE144,'様式３－２'!$C$7:$L$48,10,FALSE))</f>
        <v/>
      </c>
      <c r="AF145" s="164" t="str">
        <f>IF(AF144="","",VLOOKUP(AF144,'様式３－２'!$C$7:$L$48,10,FALSE))</f>
        <v/>
      </c>
      <c r="AG145" s="164" t="str">
        <f>IF(AG144="","",VLOOKUP(AG144,'様式３－２'!$C$7:$L$48,10,FALSE))</f>
        <v/>
      </c>
      <c r="AH145" s="164" t="str">
        <f>IF(AH144="","",VLOOKUP(AH144,'様式３－２'!$C$7:$L$48,10,FALSE))</f>
        <v/>
      </c>
      <c r="AI145" s="164" t="str">
        <f>IF(AI144="","",VLOOKUP(AI144,'様式３－２'!$C$7:$L$48,10,FALSE))</f>
        <v/>
      </c>
      <c r="AJ145" s="165" t="str">
        <f>IF(AJ144="","",VLOOKUP(AJ144,'様式３－２'!$C$7:$L$48,10,FALSE))</f>
        <v/>
      </c>
      <c r="AK145" s="163" t="str">
        <f>IF(AK144="","",VLOOKUP(AK144,'様式３－２'!$C$7:$L$48,10,FALSE))</f>
        <v/>
      </c>
      <c r="AL145" s="164" t="str">
        <f>IF(AL144="","",VLOOKUP(AL144,'様式３－２'!$C$7:$L$48,10,FALSE))</f>
        <v/>
      </c>
      <c r="AM145" s="164" t="str">
        <f>IF(AM144="","",VLOOKUP(AM144,'様式３－２'!$C$7:$L$48,10,FALSE))</f>
        <v/>
      </c>
      <c r="AN145" s="164" t="str">
        <f>IF(AN144="","",VLOOKUP(AN144,'様式３－２'!$C$7:$L$48,10,FALSE))</f>
        <v/>
      </c>
      <c r="AO145" s="164" t="str">
        <f>IF(AO144="","",VLOOKUP(AO144,'様式３－２'!$C$7:$L$48,10,FALSE))</f>
        <v/>
      </c>
      <c r="AP145" s="164" t="str">
        <f>IF(AP144="","",VLOOKUP(AP144,'様式３－２'!$C$7:$L$48,10,FALSE))</f>
        <v/>
      </c>
      <c r="AQ145" s="165" t="str">
        <f>IF(AQ144="","",VLOOKUP(AQ144,'様式３－２'!$C$7:$L$48,10,FALSE))</f>
        <v/>
      </c>
      <c r="AR145" s="163" t="str">
        <f>IF(AR144="","",VLOOKUP(AR144,'様式３－２'!$C$7:$L$48,10,FALSE))</f>
        <v/>
      </c>
      <c r="AS145" s="164" t="str">
        <f>IF(AS144="","",VLOOKUP(AS144,'様式３－２'!$C$7:$L$48,10,FALSE))</f>
        <v/>
      </c>
      <c r="AT145" s="164" t="str">
        <f>IF(AT144="","",VLOOKUP(AT144,'様式３－２'!$C$7:$L$48,10,FALSE))</f>
        <v/>
      </c>
      <c r="AU145" s="164" t="str">
        <f>IF(AU144="","",VLOOKUP(AU144,'様式３－２'!$C$7:$L$48,10,FALSE))</f>
        <v/>
      </c>
      <c r="AV145" s="164" t="str">
        <f>IF(AV144="","",VLOOKUP(AV144,'様式３－２'!$C$7:$L$48,10,FALSE))</f>
        <v/>
      </c>
      <c r="AW145" s="164" t="str">
        <f>IF(AW144="","",VLOOKUP(AW144,'様式３－２'!$C$7:$L$48,10,FALSE))</f>
        <v/>
      </c>
      <c r="AX145" s="165" t="str">
        <f>IF(AX144="","",VLOOKUP(AX144,'様式３－２'!$C$7:$L$48,10,FALSE))</f>
        <v/>
      </c>
      <c r="AY145" s="163" t="str">
        <f>IF(AY144="","",VLOOKUP(AY144,'様式３－２'!$C$7:$L$48,10,FALSE))</f>
        <v/>
      </c>
      <c r="AZ145" s="164" t="str">
        <f>IF(AZ144="","",VLOOKUP(AZ144,'様式３－２'!$C$7:$L$48,10,FALSE))</f>
        <v/>
      </c>
      <c r="BA145" s="164" t="str">
        <f>IF(BA144="","",VLOOKUP(BA144,'様式３－２'!$C$7:$L$48,10,FALSE))</f>
        <v/>
      </c>
      <c r="BB145" s="294">
        <f>IF($BE$4="４週",SUM(W145:AX145),IF($BE$4="暦月",SUM(W145:BA145),""))</f>
        <v>0</v>
      </c>
      <c r="BC145" s="295"/>
      <c r="BD145" s="296">
        <f>IF($BE$4="４週",BB145/4,IF($BE$4="暦月",(BB145/($BE$9/7)),""))</f>
        <v>0</v>
      </c>
      <c r="BE145" s="295"/>
      <c r="BF145" s="291"/>
      <c r="BG145" s="292"/>
      <c r="BH145" s="292"/>
      <c r="BI145" s="292"/>
      <c r="BJ145" s="293"/>
    </row>
    <row r="146" spans="2:62" ht="20.25" customHeight="1" x14ac:dyDescent="0.4">
      <c r="B146" s="277">
        <f>B144+1</f>
        <v>65</v>
      </c>
      <c r="C146" s="279"/>
      <c r="D146" s="280"/>
      <c r="E146" s="153"/>
      <c r="F146" s="154"/>
      <c r="G146" s="153"/>
      <c r="H146" s="154"/>
      <c r="I146" s="283"/>
      <c r="J146" s="284"/>
      <c r="K146" s="287"/>
      <c r="L146" s="288"/>
      <c r="M146" s="288"/>
      <c r="N146" s="280"/>
      <c r="O146" s="256"/>
      <c r="P146" s="257"/>
      <c r="Q146" s="257"/>
      <c r="R146" s="257"/>
      <c r="S146" s="258"/>
      <c r="T146" s="185" t="s">
        <v>18</v>
      </c>
      <c r="U146" s="108"/>
      <c r="V146" s="109"/>
      <c r="W146" s="95"/>
      <c r="X146" s="96"/>
      <c r="Y146" s="96"/>
      <c r="Z146" s="96"/>
      <c r="AA146" s="96"/>
      <c r="AB146" s="96"/>
      <c r="AC146" s="97"/>
      <c r="AD146" s="95"/>
      <c r="AE146" s="96"/>
      <c r="AF146" s="96"/>
      <c r="AG146" s="96"/>
      <c r="AH146" s="96"/>
      <c r="AI146" s="96"/>
      <c r="AJ146" s="97"/>
      <c r="AK146" s="95"/>
      <c r="AL146" s="96"/>
      <c r="AM146" s="96"/>
      <c r="AN146" s="96"/>
      <c r="AO146" s="96"/>
      <c r="AP146" s="96"/>
      <c r="AQ146" s="97"/>
      <c r="AR146" s="95"/>
      <c r="AS146" s="96"/>
      <c r="AT146" s="96"/>
      <c r="AU146" s="96"/>
      <c r="AV146" s="96"/>
      <c r="AW146" s="96"/>
      <c r="AX146" s="97"/>
      <c r="AY146" s="95"/>
      <c r="AZ146" s="96"/>
      <c r="BA146" s="98"/>
      <c r="BB146" s="262"/>
      <c r="BC146" s="263"/>
      <c r="BD146" s="264"/>
      <c r="BE146" s="265"/>
      <c r="BF146" s="266"/>
      <c r="BG146" s="267"/>
      <c r="BH146" s="267"/>
      <c r="BI146" s="267"/>
      <c r="BJ146" s="268"/>
    </row>
    <row r="147" spans="2:62" ht="20.25" customHeight="1" x14ac:dyDescent="0.4">
      <c r="B147" s="297"/>
      <c r="C147" s="298"/>
      <c r="D147" s="299"/>
      <c r="E147" s="197"/>
      <c r="F147" s="198">
        <f>C146</f>
        <v>0</v>
      </c>
      <c r="G147" s="197"/>
      <c r="H147" s="198">
        <f>I146</f>
        <v>0</v>
      </c>
      <c r="I147" s="300"/>
      <c r="J147" s="301"/>
      <c r="K147" s="302"/>
      <c r="L147" s="303"/>
      <c r="M147" s="303"/>
      <c r="N147" s="299"/>
      <c r="O147" s="256"/>
      <c r="P147" s="257"/>
      <c r="Q147" s="257"/>
      <c r="R147" s="257"/>
      <c r="S147" s="258"/>
      <c r="T147" s="186" t="s">
        <v>203</v>
      </c>
      <c r="U147" s="110"/>
      <c r="V147" s="187"/>
      <c r="W147" s="163" t="str">
        <f>IF(W146="","",VLOOKUP(W146,'様式３－２'!$C$7:$L$48,10,FALSE))</f>
        <v/>
      </c>
      <c r="X147" s="164" t="str">
        <f>IF(X146="","",VLOOKUP(X146,'様式３－２'!$C$7:$L$48,10,FALSE))</f>
        <v/>
      </c>
      <c r="Y147" s="164" t="str">
        <f>IF(Y146="","",VLOOKUP(Y146,'様式３－２'!$C$7:$L$48,10,FALSE))</f>
        <v/>
      </c>
      <c r="Z147" s="164" t="str">
        <f>IF(Z146="","",VLOOKUP(Z146,'様式３－２'!$C$7:$L$48,10,FALSE))</f>
        <v/>
      </c>
      <c r="AA147" s="164" t="str">
        <f>IF(AA146="","",VLOOKUP(AA146,'様式３－２'!$C$7:$L$48,10,FALSE))</f>
        <v/>
      </c>
      <c r="AB147" s="164" t="str">
        <f>IF(AB146="","",VLOOKUP(AB146,'様式３－２'!$C$7:$L$48,10,FALSE))</f>
        <v/>
      </c>
      <c r="AC147" s="165" t="str">
        <f>IF(AC146="","",VLOOKUP(AC146,'様式３－２'!$C$7:$L$48,10,FALSE))</f>
        <v/>
      </c>
      <c r="AD147" s="163" t="str">
        <f>IF(AD146="","",VLOOKUP(AD146,'様式３－２'!$C$7:$L$48,10,FALSE))</f>
        <v/>
      </c>
      <c r="AE147" s="164" t="str">
        <f>IF(AE146="","",VLOOKUP(AE146,'様式３－２'!$C$7:$L$48,10,FALSE))</f>
        <v/>
      </c>
      <c r="AF147" s="164" t="str">
        <f>IF(AF146="","",VLOOKUP(AF146,'様式３－２'!$C$7:$L$48,10,FALSE))</f>
        <v/>
      </c>
      <c r="AG147" s="164" t="str">
        <f>IF(AG146="","",VLOOKUP(AG146,'様式３－２'!$C$7:$L$48,10,FALSE))</f>
        <v/>
      </c>
      <c r="AH147" s="164" t="str">
        <f>IF(AH146="","",VLOOKUP(AH146,'様式３－２'!$C$7:$L$48,10,FALSE))</f>
        <v/>
      </c>
      <c r="AI147" s="164" t="str">
        <f>IF(AI146="","",VLOOKUP(AI146,'様式３－２'!$C$7:$L$48,10,FALSE))</f>
        <v/>
      </c>
      <c r="AJ147" s="165" t="str">
        <f>IF(AJ146="","",VLOOKUP(AJ146,'様式３－２'!$C$7:$L$48,10,FALSE))</f>
        <v/>
      </c>
      <c r="AK147" s="163" t="str">
        <f>IF(AK146="","",VLOOKUP(AK146,'様式３－２'!$C$7:$L$48,10,FALSE))</f>
        <v/>
      </c>
      <c r="AL147" s="164" t="str">
        <f>IF(AL146="","",VLOOKUP(AL146,'様式３－２'!$C$7:$L$48,10,FALSE))</f>
        <v/>
      </c>
      <c r="AM147" s="164" t="str">
        <f>IF(AM146="","",VLOOKUP(AM146,'様式３－２'!$C$7:$L$48,10,FALSE))</f>
        <v/>
      </c>
      <c r="AN147" s="164" t="str">
        <f>IF(AN146="","",VLOOKUP(AN146,'様式３－２'!$C$7:$L$48,10,FALSE))</f>
        <v/>
      </c>
      <c r="AO147" s="164" t="str">
        <f>IF(AO146="","",VLOOKUP(AO146,'様式３－２'!$C$7:$L$48,10,FALSE))</f>
        <v/>
      </c>
      <c r="AP147" s="164" t="str">
        <f>IF(AP146="","",VLOOKUP(AP146,'様式３－２'!$C$7:$L$48,10,FALSE))</f>
        <v/>
      </c>
      <c r="AQ147" s="165" t="str">
        <f>IF(AQ146="","",VLOOKUP(AQ146,'様式３－２'!$C$7:$L$48,10,FALSE))</f>
        <v/>
      </c>
      <c r="AR147" s="163" t="str">
        <f>IF(AR146="","",VLOOKUP(AR146,'様式３－２'!$C$7:$L$48,10,FALSE))</f>
        <v/>
      </c>
      <c r="AS147" s="164" t="str">
        <f>IF(AS146="","",VLOOKUP(AS146,'様式３－２'!$C$7:$L$48,10,FALSE))</f>
        <v/>
      </c>
      <c r="AT147" s="164" t="str">
        <f>IF(AT146="","",VLOOKUP(AT146,'様式３－２'!$C$7:$L$48,10,FALSE))</f>
        <v/>
      </c>
      <c r="AU147" s="164" t="str">
        <f>IF(AU146="","",VLOOKUP(AU146,'様式３－２'!$C$7:$L$48,10,FALSE))</f>
        <v/>
      </c>
      <c r="AV147" s="164" t="str">
        <f>IF(AV146="","",VLOOKUP(AV146,'様式３－２'!$C$7:$L$48,10,FALSE))</f>
        <v/>
      </c>
      <c r="AW147" s="164" t="str">
        <f>IF(AW146="","",VLOOKUP(AW146,'様式３－２'!$C$7:$L$48,10,FALSE))</f>
        <v/>
      </c>
      <c r="AX147" s="165" t="str">
        <f>IF(AX146="","",VLOOKUP(AX146,'様式３－２'!$C$7:$L$48,10,FALSE))</f>
        <v/>
      </c>
      <c r="AY147" s="163" t="str">
        <f>IF(AY146="","",VLOOKUP(AY146,'様式３－２'!$C$7:$L$48,10,FALSE))</f>
        <v/>
      </c>
      <c r="AZ147" s="164" t="str">
        <f>IF(AZ146="","",VLOOKUP(AZ146,'様式３－２'!$C$7:$L$48,10,FALSE))</f>
        <v/>
      </c>
      <c r="BA147" s="164" t="str">
        <f>IF(BA146="","",VLOOKUP(BA146,'様式３－２'!$C$7:$L$48,10,FALSE))</f>
        <v/>
      </c>
      <c r="BB147" s="294">
        <f>IF($BE$4="４週",SUM(W147:AX147),IF($BE$4="暦月",SUM(W147:BA147),""))</f>
        <v>0</v>
      </c>
      <c r="BC147" s="295"/>
      <c r="BD147" s="296">
        <f>IF($BE$4="４週",BB147/4,IF($BE$4="暦月",(BB147/($BE$9/7)),""))</f>
        <v>0</v>
      </c>
      <c r="BE147" s="295"/>
      <c r="BF147" s="291"/>
      <c r="BG147" s="292"/>
      <c r="BH147" s="292"/>
      <c r="BI147" s="292"/>
      <c r="BJ147" s="293"/>
    </row>
    <row r="148" spans="2:62" ht="20.25" customHeight="1" x14ac:dyDescent="0.4">
      <c r="B148" s="277">
        <f>B146+1</f>
        <v>66</v>
      </c>
      <c r="C148" s="279"/>
      <c r="D148" s="280"/>
      <c r="E148" s="153"/>
      <c r="F148" s="154"/>
      <c r="G148" s="153"/>
      <c r="H148" s="154"/>
      <c r="I148" s="283"/>
      <c r="J148" s="284"/>
      <c r="K148" s="287"/>
      <c r="L148" s="288"/>
      <c r="M148" s="288"/>
      <c r="N148" s="280"/>
      <c r="O148" s="256"/>
      <c r="P148" s="257"/>
      <c r="Q148" s="257"/>
      <c r="R148" s="257"/>
      <c r="S148" s="258"/>
      <c r="T148" s="185" t="s">
        <v>18</v>
      </c>
      <c r="U148" s="108"/>
      <c r="V148" s="109"/>
      <c r="W148" s="95"/>
      <c r="X148" s="96"/>
      <c r="Y148" s="96"/>
      <c r="Z148" s="96"/>
      <c r="AA148" s="96"/>
      <c r="AB148" s="96"/>
      <c r="AC148" s="97"/>
      <c r="AD148" s="95"/>
      <c r="AE148" s="96"/>
      <c r="AF148" s="96"/>
      <c r="AG148" s="96"/>
      <c r="AH148" s="96"/>
      <c r="AI148" s="96"/>
      <c r="AJ148" s="97"/>
      <c r="AK148" s="95"/>
      <c r="AL148" s="96"/>
      <c r="AM148" s="96"/>
      <c r="AN148" s="96"/>
      <c r="AO148" s="96"/>
      <c r="AP148" s="96"/>
      <c r="AQ148" s="97"/>
      <c r="AR148" s="95"/>
      <c r="AS148" s="96"/>
      <c r="AT148" s="96"/>
      <c r="AU148" s="96"/>
      <c r="AV148" s="96"/>
      <c r="AW148" s="96"/>
      <c r="AX148" s="97"/>
      <c r="AY148" s="95"/>
      <c r="AZ148" s="96"/>
      <c r="BA148" s="98"/>
      <c r="BB148" s="262"/>
      <c r="BC148" s="263"/>
      <c r="BD148" s="264"/>
      <c r="BE148" s="265"/>
      <c r="BF148" s="266"/>
      <c r="BG148" s="267"/>
      <c r="BH148" s="267"/>
      <c r="BI148" s="267"/>
      <c r="BJ148" s="268"/>
    </row>
    <row r="149" spans="2:62" ht="20.25" customHeight="1" x14ac:dyDescent="0.4">
      <c r="B149" s="297"/>
      <c r="C149" s="298"/>
      <c r="D149" s="299"/>
      <c r="E149" s="197"/>
      <c r="F149" s="198">
        <f>C148</f>
        <v>0</v>
      </c>
      <c r="G149" s="197"/>
      <c r="H149" s="198">
        <f>I148</f>
        <v>0</v>
      </c>
      <c r="I149" s="300"/>
      <c r="J149" s="301"/>
      <c r="K149" s="302"/>
      <c r="L149" s="303"/>
      <c r="M149" s="303"/>
      <c r="N149" s="299"/>
      <c r="O149" s="256"/>
      <c r="P149" s="257"/>
      <c r="Q149" s="257"/>
      <c r="R149" s="257"/>
      <c r="S149" s="258"/>
      <c r="T149" s="186" t="s">
        <v>203</v>
      </c>
      <c r="U149" s="110"/>
      <c r="V149" s="187"/>
      <c r="W149" s="163" t="str">
        <f>IF(W148="","",VLOOKUP(W148,'様式３－２'!$C$7:$L$48,10,FALSE))</f>
        <v/>
      </c>
      <c r="X149" s="164" t="str">
        <f>IF(X148="","",VLOOKUP(X148,'様式３－２'!$C$7:$L$48,10,FALSE))</f>
        <v/>
      </c>
      <c r="Y149" s="164" t="str">
        <f>IF(Y148="","",VLOOKUP(Y148,'様式３－２'!$C$7:$L$48,10,FALSE))</f>
        <v/>
      </c>
      <c r="Z149" s="164" t="str">
        <f>IF(Z148="","",VLOOKUP(Z148,'様式３－２'!$C$7:$L$48,10,FALSE))</f>
        <v/>
      </c>
      <c r="AA149" s="164" t="str">
        <f>IF(AA148="","",VLOOKUP(AA148,'様式３－２'!$C$7:$L$48,10,FALSE))</f>
        <v/>
      </c>
      <c r="AB149" s="164" t="str">
        <f>IF(AB148="","",VLOOKUP(AB148,'様式３－２'!$C$7:$L$48,10,FALSE))</f>
        <v/>
      </c>
      <c r="AC149" s="165" t="str">
        <f>IF(AC148="","",VLOOKUP(AC148,'様式３－２'!$C$7:$L$48,10,FALSE))</f>
        <v/>
      </c>
      <c r="AD149" s="163" t="str">
        <f>IF(AD148="","",VLOOKUP(AD148,'様式３－２'!$C$7:$L$48,10,FALSE))</f>
        <v/>
      </c>
      <c r="AE149" s="164" t="str">
        <f>IF(AE148="","",VLOOKUP(AE148,'様式３－２'!$C$7:$L$48,10,FALSE))</f>
        <v/>
      </c>
      <c r="AF149" s="164" t="str">
        <f>IF(AF148="","",VLOOKUP(AF148,'様式３－２'!$C$7:$L$48,10,FALSE))</f>
        <v/>
      </c>
      <c r="AG149" s="164" t="str">
        <f>IF(AG148="","",VLOOKUP(AG148,'様式３－２'!$C$7:$L$48,10,FALSE))</f>
        <v/>
      </c>
      <c r="AH149" s="164" t="str">
        <f>IF(AH148="","",VLOOKUP(AH148,'様式３－２'!$C$7:$L$48,10,FALSE))</f>
        <v/>
      </c>
      <c r="AI149" s="164" t="str">
        <f>IF(AI148="","",VLOOKUP(AI148,'様式３－２'!$C$7:$L$48,10,FALSE))</f>
        <v/>
      </c>
      <c r="AJ149" s="165" t="str">
        <f>IF(AJ148="","",VLOOKUP(AJ148,'様式３－２'!$C$7:$L$48,10,FALSE))</f>
        <v/>
      </c>
      <c r="AK149" s="163" t="str">
        <f>IF(AK148="","",VLOOKUP(AK148,'様式３－２'!$C$7:$L$48,10,FALSE))</f>
        <v/>
      </c>
      <c r="AL149" s="164" t="str">
        <f>IF(AL148="","",VLOOKUP(AL148,'様式３－２'!$C$7:$L$48,10,FALSE))</f>
        <v/>
      </c>
      <c r="AM149" s="164" t="str">
        <f>IF(AM148="","",VLOOKUP(AM148,'様式３－２'!$C$7:$L$48,10,FALSE))</f>
        <v/>
      </c>
      <c r="AN149" s="164" t="str">
        <f>IF(AN148="","",VLOOKUP(AN148,'様式３－２'!$C$7:$L$48,10,FALSE))</f>
        <v/>
      </c>
      <c r="AO149" s="164" t="str">
        <f>IF(AO148="","",VLOOKUP(AO148,'様式３－２'!$C$7:$L$48,10,FALSE))</f>
        <v/>
      </c>
      <c r="AP149" s="164" t="str">
        <f>IF(AP148="","",VLOOKUP(AP148,'様式３－２'!$C$7:$L$48,10,FALSE))</f>
        <v/>
      </c>
      <c r="AQ149" s="165" t="str">
        <f>IF(AQ148="","",VLOOKUP(AQ148,'様式３－２'!$C$7:$L$48,10,FALSE))</f>
        <v/>
      </c>
      <c r="AR149" s="163" t="str">
        <f>IF(AR148="","",VLOOKUP(AR148,'様式３－２'!$C$7:$L$48,10,FALSE))</f>
        <v/>
      </c>
      <c r="AS149" s="164" t="str">
        <f>IF(AS148="","",VLOOKUP(AS148,'様式３－２'!$C$7:$L$48,10,FALSE))</f>
        <v/>
      </c>
      <c r="AT149" s="164" t="str">
        <f>IF(AT148="","",VLOOKUP(AT148,'様式３－２'!$C$7:$L$48,10,FALSE))</f>
        <v/>
      </c>
      <c r="AU149" s="164" t="str">
        <f>IF(AU148="","",VLOOKUP(AU148,'様式３－２'!$C$7:$L$48,10,FALSE))</f>
        <v/>
      </c>
      <c r="AV149" s="164" t="str">
        <f>IF(AV148="","",VLOOKUP(AV148,'様式３－２'!$C$7:$L$48,10,FALSE))</f>
        <v/>
      </c>
      <c r="AW149" s="164" t="str">
        <f>IF(AW148="","",VLOOKUP(AW148,'様式３－２'!$C$7:$L$48,10,FALSE))</f>
        <v/>
      </c>
      <c r="AX149" s="165" t="str">
        <f>IF(AX148="","",VLOOKUP(AX148,'様式３－２'!$C$7:$L$48,10,FALSE))</f>
        <v/>
      </c>
      <c r="AY149" s="163" t="str">
        <f>IF(AY148="","",VLOOKUP(AY148,'様式３－２'!$C$7:$L$48,10,FALSE))</f>
        <v/>
      </c>
      <c r="AZ149" s="164" t="str">
        <f>IF(AZ148="","",VLOOKUP(AZ148,'様式３－２'!$C$7:$L$48,10,FALSE))</f>
        <v/>
      </c>
      <c r="BA149" s="164" t="str">
        <f>IF(BA148="","",VLOOKUP(BA148,'様式３－２'!$C$7:$L$48,10,FALSE))</f>
        <v/>
      </c>
      <c r="BB149" s="294">
        <f>IF($BE$4="４週",SUM(W149:AX149),IF($BE$4="暦月",SUM(W149:BA149),""))</f>
        <v>0</v>
      </c>
      <c r="BC149" s="295"/>
      <c r="BD149" s="296">
        <f>IF($BE$4="４週",BB149/4,IF($BE$4="暦月",(BB149/($BE$9/7)),""))</f>
        <v>0</v>
      </c>
      <c r="BE149" s="295"/>
      <c r="BF149" s="291"/>
      <c r="BG149" s="292"/>
      <c r="BH149" s="292"/>
      <c r="BI149" s="292"/>
      <c r="BJ149" s="293"/>
    </row>
    <row r="150" spans="2:62" ht="20.25" customHeight="1" x14ac:dyDescent="0.4">
      <c r="B150" s="277">
        <f>B148+1</f>
        <v>67</v>
      </c>
      <c r="C150" s="279"/>
      <c r="D150" s="280"/>
      <c r="E150" s="153"/>
      <c r="F150" s="154"/>
      <c r="G150" s="153"/>
      <c r="H150" s="154"/>
      <c r="I150" s="283"/>
      <c r="J150" s="284"/>
      <c r="K150" s="287"/>
      <c r="L150" s="288"/>
      <c r="M150" s="288"/>
      <c r="N150" s="280"/>
      <c r="O150" s="256"/>
      <c r="P150" s="257"/>
      <c r="Q150" s="257"/>
      <c r="R150" s="257"/>
      <c r="S150" s="258"/>
      <c r="T150" s="185" t="s">
        <v>18</v>
      </c>
      <c r="U150" s="108"/>
      <c r="V150" s="109"/>
      <c r="W150" s="95"/>
      <c r="X150" s="96"/>
      <c r="Y150" s="96"/>
      <c r="Z150" s="96"/>
      <c r="AA150" s="96"/>
      <c r="AB150" s="96"/>
      <c r="AC150" s="97"/>
      <c r="AD150" s="95"/>
      <c r="AE150" s="96"/>
      <c r="AF150" s="96"/>
      <c r="AG150" s="96"/>
      <c r="AH150" s="96"/>
      <c r="AI150" s="96"/>
      <c r="AJ150" s="97"/>
      <c r="AK150" s="95"/>
      <c r="AL150" s="96"/>
      <c r="AM150" s="96"/>
      <c r="AN150" s="96"/>
      <c r="AO150" s="96"/>
      <c r="AP150" s="96"/>
      <c r="AQ150" s="97"/>
      <c r="AR150" s="95"/>
      <c r="AS150" s="96"/>
      <c r="AT150" s="96"/>
      <c r="AU150" s="96"/>
      <c r="AV150" s="96"/>
      <c r="AW150" s="96"/>
      <c r="AX150" s="97"/>
      <c r="AY150" s="95"/>
      <c r="AZ150" s="96"/>
      <c r="BA150" s="98"/>
      <c r="BB150" s="262"/>
      <c r="BC150" s="263"/>
      <c r="BD150" s="264"/>
      <c r="BE150" s="265"/>
      <c r="BF150" s="266"/>
      <c r="BG150" s="267"/>
      <c r="BH150" s="267"/>
      <c r="BI150" s="267"/>
      <c r="BJ150" s="268"/>
    </row>
    <row r="151" spans="2:62" ht="20.25" customHeight="1" x14ac:dyDescent="0.4">
      <c r="B151" s="297"/>
      <c r="C151" s="298"/>
      <c r="D151" s="299"/>
      <c r="E151" s="197"/>
      <c r="F151" s="198">
        <f>C150</f>
        <v>0</v>
      </c>
      <c r="G151" s="197"/>
      <c r="H151" s="198">
        <f>I150</f>
        <v>0</v>
      </c>
      <c r="I151" s="300"/>
      <c r="J151" s="301"/>
      <c r="K151" s="302"/>
      <c r="L151" s="303"/>
      <c r="M151" s="303"/>
      <c r="N151" s="299"/>
      <c r="O151" s="256"/>
      <c r="P151" s="257"/>
      <c r="Q151" s="257"/>
      <c r="R151" s="257"/>
      <c r="S151" s="258"/>
      <c r="T151" s="186" t="s">
        <v>203</v>
      </c>
      <c r="U151" s="110"/>
      <c r="V151" s="187"/>
      <c r="W151" s="163" t="str">
        <f>IF(W150="","",VLOOKUP(W150,'様式３－２'!$C$7:$L$48,10,FALSE))</f>
        <v/>
      </c>
      <c r="X151" s="164" t="str">
        <f>IF(X150="","",VLOOKUP(X150,'様式３－２'!$C$7:$L$48,10,FALSE))</f>
        <v/>
      </c>
      <c r="Y151" s="164" t="str">
        <f>IF(Y150="","",VLOOKUP(Y150,'様式３－２'!$C$7:$L$48,10,FALSE))</f>
        <v/>
      </c>
      <c r="Z151" s="164" t="str">
        <f>IF(Z150="","",VLOOKUP(Z150,'様式３－２'!$C$7:$L$48,10,FALSE))</f>
        <v/>
      </c>
      <c r="AA151" s="164" t="str">
        <f>IF(AA150="","",VLOOKUP(AA150,'様式３－２'!$C$7:$L$48,10,FALSE))</f>
        <v/>
      </c>
      <c r="AB151" s="164" t="str">
        <f>IF(AB150="","",VLOOKUP(AB150,'様式３－２'!$C$7:$L$48,10,FALSE))</f>
        <v/>
      </c>
      <c r="AC151" s="165" t="str">
        <f>IF(AC150="","",VLOOKUP(AC150,'様式３－２'!$C$7:$L$48,10,FALSE))</f>
        <v/>
      </c>
      <c r="AD151" s="163" t="str">
        <f>IF(AD150="","",VLOOKUP(AD150,'様式３－２'!$C$7:$L$48,10,FALSE))</f>
        <v/>
      </c>
      <c r="AE151" s="164" t="str">
        <f>IF(AE150="","",VLOOKUP(AE150,'様式３－２'!$C$7:$L$48,10,FALSE))</f>
        <v/>
      </c>
      <c r="AF151" s="164" t="str">
        <f>IF(AF150="","",VLOOKUP(AF150,'様式３－２'!$C$7:$L$48,10,FALSE))</f>
        <v/>
      </c>
      <c r="AG151" s="164" t="str">
        <f>IF(AG150="","",VLOOKUP(AG150,'様式３－２'!$C$7:$L$48,10,FALSE))</f>
        <v/>
      </c>
      <c r="AH151" s="164" t="str">
        <f>IF(AH150="","",VLOOKUP(AH150,'様式３－２'!$C$7:$L$48,10,FALSE))</f>
        <v/>
      </c>
      <c r="AI151" s="164" t="str">
        <f>IF(AI150="","",VLOOKUP(AI150,'様式３－２'!$C$7:$L$48,10,FALSE))</f>
        <v/>
      </c>
      <c r="AJ151" s="165" t="str">
        <f>IF(AJ150="","",VLOOKUP(AJ150,'様式３－２'!$C$7:$L$48,10,FALSE))</f>
        <v/>
      </c>
      <c r="AK151" s="163" t="str">
        <f>IF(AK150="","",VLOOKUP(AK150,'様式３－２'!$C$7:$L$48,10,FALSE))</f>
        <v/>
      </c>
      <c r="AL151" s="164" t="str">
        <f>IF(AL150="","",VLOOKUP(AL150,'様式３－２'!$C$7:$L$48,10,FALSE))</f>
        <v/>
      </c>
      <c r="AM151" s="164" t="str">
        <f>IF(AM150="","",VLOOKUP(AM150,'様式３－２'!$C$7:$L$48,10,FALSE))</f>
        <v/>
      </c>
      <c r="AN151" s="164" t="str">
        <f>IF(AN150="","",VLOOKUP(AN150,'様式３－２'!$C$7:$L$48,10,FALSE))</f>
        <v/>
      </c>
      <c r="AO151" s="164" t="str">
        <f>IF(AO150="","",VLOOKUP(AO150,'様式３－２'!$C$7:$L$48,10,FALSE))</f>
        <v/>
      </c>
      <c r="AP151" s="164" t="str">
        <f>IF(AP150="","",VLOOKUP(AP150,'様式３－２'!$C$7:$L$48,10,FALSE))</f>
        <v/>
      </c>
      <c r="AQ151" s="165" t="str">
        <f>IF(AQ150="","",VLOOKUP(AQ150,'様式３－２'!$C$7:$L$48,10,FALSE))</f>
        <v/>
      </c>
      <c r="AR151" s="163" t="str">
        <f>IF(AR150="","",VLOOKUP(AR150,'様式３－２'!$C$7:$L$48,10,FALSE))</f>
        <v/>
      </c>
      <c r="AS151" s="164" t="str">
        <f>IF(AS150="","",VLOOKUP(AS150,'様式３－２'!$C$7:$L$48,10,FALSE))</f>
        <v/>
      </c>
      <c r="AT151" s="164" t="str">
        <f>IF(AT150="","",VLOOKUP(AT150,'様式３－２'!$C$7:$L$48,10,FALSE))</f>
        <v/>
      </c>
      <c r="AU151" s="164" t="str">
        <f>IF(AU150="","",VLOOKUP(AU150,'様式３－２'!$C$7:$L$48,10,FALSE))</f>
        <v/>
      </c>
      <c r="AV151" s="164" t="str">
        <f>IF(AV150="","",VLOOKUP(AV150,'様式３－２'!$C$7:$L$48,10,FALSE))</f>
        <v/>
      </c>
      <c r="AW151" s="164" t="str">
        <f>IF(AW150="","",VLOOKUP(AW150,'様式３－２'!$C$7:$L$48,10,FALSE))</f>
        <v/>
      </c>
      <c r="AX151" s="165" t="str">
        <f>IF(AX150="","",VLOOKUP(AX150,'様式３－２'!$C$7:$L$48,10,FALSE))</f>
        <v/>
      </c>
      <c r="AY151" s="163" t="str">
        <f>IF(AY150="","",VLOOKUP(AY150,'様式３－２'!$C$7:$L$48,10,FALSE))</f>
        <v/>
      </c>
      <c r="AZ151" s="164" t="str">
        <f>IF(AZ150="","",VLOOKUP(AZ150,'様式３－２'!$C$7:$L$48,10,FALSE))</f>
        <v/>
      </c>
      <c r="BA151" s="164" t="str">
        <f>IF(BA150="","",VLOOKUP(BA150,'様式３－２'!$C$7:$L$48,10,FALSE))</f>
        <v/>
      </c>
      <c r="BB151" s="294">
        <f>IF($BE$4="４週",SUM(W151:AX151),IF($BE$4="暦月",SUM(W151:BA151),""))</f>
        <v>0</v>
      </c>
      <c r="BC151" s="295"/>
      <c r="BD151" s="296">
        <f>IF($BE$4="４週",BB151/4,IF($BE$4="暦月",(BB151/($BE$9/7)),""))</f>
        <v>0</v>
      </c>
      <c r="BE151" s="295"/>
      <c r="BF151" s="291"/>
      <c r="BG151" s="292"/>
      <c r="BH151" s="292"/>
      <c r="BI151" s="292"/>
      <c r="BJ151" s="293"/>
    </row>
    <row r="152" spans="2:62" ht="20.25" customHeight="1" x14ac:dyDescent="0.4">
      <c r="B152" s="277">
        <f>B150+1</f>
        <v>68</v>
      </c>
      <c r="C152" s="279"/>
      <c r="D152" s="280"/>
      <c r="E152" s="153"/>
      <c r="F152" s="154"/>
      <c r="G152" s="153"/>
      <c r="H152" s="154"/>
      <c r="I152" s="283"/>
      <c r="J152" s="284"/>
      <c r="K152" s="287"/>
      <c r="L152" s="288"/>
      <c r="M152" s="288"/>
      <c r="N152" s="280"/>
      <c r="O152" s="256"/>
      <c r="P152" s="257"/>
      <c r="Q152" s="257"/>
      <c r="R152" s="257"/>
      <c r="S152" s="258"/>
      <c r="T152" s="185" t="s">
        <v>18</v>
      </c>
      <c r="U152" s="108"/>
      <c r="V152" s="109"/>
      <c r="W152" s="95"/>
      <c r="X152" s="96"/>
      <c r="Y152" s="96"/>
      <c r="Z152" s="96"/>
      <c r="AA152" s="96"/>
      <c r="AB152" s="96"/>
      <c r="AC152" s="97"/>
      <c r="AD152" s="95"/>
      <c r="AE152" s="96"/>
      <c r="AF152" s="96"/>
      <c r="AG152" s="96"/>
      <c r="AH152" s="96"/>
      <c r="AI152" s="96"/>
      <c r="AJ152" s="97"/>
      <c r="AK152" s="95"/>
      <c r="AL152" s="96"/>
      <c r="AM152" s="96"/>
      <c r="AN152" s="96"/>
      <c r="AO152" s="96"/>
      <c r="AP152" s="96"/>
      <c r="AQ152" s="97"/>
      <c r="AR152" s="95"/>
      <c r="AS152" s="96"/>
      <c r="AT152" s="96"/>
      <c r="AU152" s="96"/>
      <c r="AV152" s="96"/>
      <c r="AW152" s="96"/>
      <c r="AX152" s="97"/>
      <c r="AY152" s="95"/>
      <c r="AZ152" s="96"/>
      <c r="BA152" s="98"/>
      <c r="BB152" s="262"/>
      <c r="BC152" s="263"/>
      <c r="BD152" s="264"/>
      <c r="BE152" s="265"/>
      <c r="BF152" s="266"/>
      <c r="BG152" s="267"/>
      <c r="BH152" s="267"/>
      <c r="BI152" s="267"/>
      <c r="BJ152" s="268"/>
    </row>
    <row r="153" spans="2:62" ht="20.25" customHeight="1" x14ac:dyDescent="0.4">
      <c r="B153" s="297"/>
      <c r="C153" s="298"/>
      <c r="D153" s="299"/>
      <c r="E153" s="197"/>
      <c r="F153" s="198">
        <f>C152</f>
        <v>0</v>
      </c>
      <c r="G153" s="197"/>
      <c r="H153" s="198">
        <f>I152</f>
        <v>0</v>
      </c>
      <c r="I153" s="300"/>
      <c r="J153" s="301"/>
      <c r="K153" s="302"/>
      <c r="L153" s="303"/>
      <c r="M153" s="303"/>
      <c r="N153" s="299"/>
      <c r="O153" s="256"/>
      <c r="P153" s="257"/>
      <c r="Q153" s="257"/>
      <c r="R153" s="257"/>
      <c r="S153" s="258"/>
      <c r="T153" s="186" t="s">
        <v>203</v>
      </c>
      <c r="U153" s="110"/>
      <c r="V153" s="187"/>
      <c r="W153" s="163" t="str">
        <f>IF(W152="","",VLOOKUP(W152,'様式３－２'!$C$7:$L$48,10,FALSE))</f>
        <v/>
      </c>
      <c r="X153" s="164" t="str">
        <f>IF(X152="","",VLOOKUP(X152,'様式３－２'!$C$7:$L$48,10,FALSE))</f>
        <v/>
      </c>
      <c r="Y153" s="164" t="str">
        <f>IF(Y152="","",VLOOKUP(Y152,'様式３－２'!$C$7:$L$48,10,FALSE))</f>
        <v/>
      </c>
      <c r="Z153" s="164" t="str">
        <f>IF(Z152="","",VLOOKUP(Z152,'様式３－２'!$C$7:$L$48,10,FALSE))</f>
        <v/>
      </c>
      <c r="AA153" s="164" t="str">
        <f>IF(AA152="","",VLOOKUP(AA152,'様式３－２'!$C$7:$L$48,10,FALSE))</f>
        <v/>
      </c>
      <c r="AB153" s="164" t="str">
        <f>IF(AB152="","",VLOOKUP(AB152,'様式３－２'!$C$7:$L$48,10,FALSE))</f>
        <v/>
      </c>
      <c r="AC153" s="165" t="str">
        <f>IF(AC152="","",VLOOKUP(AC152,'様式３－２'!$C$7:$L$48,10,FALSE))</f>
        <v/>
      </c>
      <c r="AD153" s="163" t="str">
        <f>IF(AD152="","",VLOOKUP(AD152,'様式３－２'!$C$7:$L$48,10,FALSE))</f>
        <v/>
      </c>
      <c r="AE153" s="164" t="str">
        <f>IF(AE152="","",VLOOKUP(AE152,'様式３－２'!$C$7:$L$48,10,FALSE))</f>
        <v/>
      </c>
      <c r="AF153" s="164" t="str">
        <f>IF(AF152="","",VLOOKUP(AF152,'様式３－２'!$C$7:$L$48,10,FALSE))</f>
        <v/>
      </c>
      <c r="AG153" s="164" t="str">
        <f>IF(AG152="","",VLOOKUP(AG152,'様式３－２'!$C$7:$L$48,10,FALSE))</f>
        <v/>
      </c>
      <c r="AH153" s="164" t="str">
        <f>IF(AH152="","",VLOOKUP(AH152,'様式３－２'!$C$7:$L$48,10,FALSE))</f>
        <v/>
      </c>
      <c r="AI153" s="164" t="str">
        <f>IF(AI152="","",VLOOKUP(AI152,'様式３－２'!$C$7:$L$48,10,FALSE))</f>
        <v/>
      </c>
      <c r="AJ153" s="165" t="str">
        <f>IF(AJ152="","",VLOOKUP(AJ152,'様式３－２'!$C$7:$L$48,10,FALSE))</f>
        <v/>
      </c>
      <c r="AK153" s="163" t="str">
        <f>IF(AK152="","",VLOOKUP(AK152,'様式３－２'!$C$7:$L$48,10,FALSE))</f>
        <v/>
      </c>
      <c r="AL153" s="164" t="str">
        <f>IF(AL152="","",VLOOKUP(AL152,'様式３－２'!$C$7:$L$48,10,FALSE))</f>
        <v/>
      </c>
      <c r="AM153" s="164" t="str">
        <f>IF(AM152="","",VLOOKUP(AM152,'様式３－２'!$C$7:$L$48,10,FALSE))</f>
        <v/>
      </c>
      <c r="AN153" s="164" t="str">
        <f>IF(AN152="","",VLOOKUP(AN152,'様式３－２'!$C$7:$L$48,10,FALSE))</f>
        <v/>
      </c>
      <c r="AO153" s="164" t="str">
        <f>IF(AO152="","",VLOOKUP(AO152,'様式３－２'!$C$7:$L$48,10,FALSE))</f>
        <v/>
      </c>
      <c r="AP153" s="164" t="str">
        <f>IF(AP152="","",VLOOKUP(AP152,'様式３－２'!$C$7:$L$48,10,FALSE))</f>
        <v/>
      </c>
      <c r="AQ153" s="165" t="str">
        <f>IF(AQ152="","",VLOOKUP(AQ152,'様式３－２'!$C$7:$L$48,10,FALSE))</f>
        <v/>
      </c>
      <c r="AR153" s="163" t="str">
        <f>IF(AR152="","",VLOOKUP(AR152,'様式３－２'!$C$7:$L$48,10,FALSE))</f>
        <v/>
      </c>
      <c r="AS153" s="164" t="str">
        <f>IF(AS152="","",VLOOKUP(AS152,'様式３－２'!$C$7:$L$48,10,FALSE))</f>
        <v/>
      </c>
      <c r="AT153" s="164" t="str">
        <f>IF(AT152="","",VLOOKUP(AT152,'様式３－２'!$C$7:$L$48,10,FALSE))</f>
        <v/>
      </c>
      <c r="AU153" s="164" t="str">
        <f>IF(AU152="","",VLOOKUP(AU152,'様式３－２'!$C$7:$L$48,10,FALSE))</f>
        <v/>
      </c>
      <c r="AV153" s="164" t="str">
        <f>IF(AV152="","",VLOOKUP(AV152,'様式３－２'!$C$7:$L$48,10,FALSE))</f>
        <v/>
      </c>
      <c r="AW153" s="164" t="str">
        <f>IF(AW152="","",VLOOKUP(AW152,'様式３－２'!$C$7:$L$48,10,FALSE))</f>
        <v/>
      </c>
      <c r="AX153" s="165" t="str">
        <f>IF(AX152="","",VLOOKUP(AX152,'様式３－２'!$C$7:$L$48,10,FALSE))</f>
        <v/>
      </c>
      <c r="AY153" s="163" t="str">
        <f>IF(AY152="","",VLOOKUP(AY152,'様式３－２'!$C$7:$L$48,10,FALSE))</f>
        <v/>
      </c>
      <c r="AZ153" s="164" t="str">
        <f>IF(AZ152="","",VLOOKUP(AZ152,'様式３－２'!$C$7:$L$48,10,FALSE))</f>
        <v/>
      </c>
      <c r="BA153" s="164" t="str">
        <f>IF(BA152="","",VLOOKUP(BA152,'様式３－２'!$C$7:$L$48,10,FALSE))</f>
        <v/>
      </c>
      <c r="BB153" s="294">
        <f>IF($BE$4="４週",SUM(W153:AX153),IF($BE$4="暦月",SUM(W153:BA153),""))</f>
        <v>0</v>
      </c>
      <c r="BC153" s="295"/>
      <c r="BD153" s="296">
        <f>IF($BE$4="４週",BB153/4,IF($BE$4="暦月",(BB153/($BE$9/7)),""))</f>
        <v>0</v>
      </c>
      <c r="BE153" s="295"/>
      <c r="BF153" s="291"/>
      <c r="BG153" s="292"/>
      <c r="BH153" s="292"/>
      <c r="BI153" s="292"/>
      <c r="BJ153" s="293"/>
    </row>
    <row r="154" spans="2:62" ht="20.25" customHeight="1" x14ac:dyDescent="0.4">
      <c r="B154" s="277">
        <f>B152+1</f>
        <v>69</v>
      </c>
      <c r="C154" s="279"/>
      <c r="D154" s="280"/>
      <c r="E154" s="153"/>
      <c r="F154" s="154"/>
      <c r="G154" s="153"/>
      <c r="H154" s="154"/>
      <c r="I154" s="283"/>
      <c r="J154" s="284"/>
      <c r="K154" s="287"/>
      <c r="L154" s="288"/>
      <c r="M154" s="288"/>
      <c r="N154" s="280"/>
      <c r="O154" s="256"/>
      <c r="P154" s="257"/>
      <c r="Q154" s="257"/>
      <c r="R154" s="257"/>
      <c r="S154" s="258"/>
      <c r="T154" s="185" t="s">
        <v>18</v>
      </c>
      <c r="U154" s="108"/>
      <c r="V154" s="109"/>
      <c r="W154" s="95"/>
      <c r="X154" s="96"/>
      <c r="Y154" s="96"/>
      <c r="Z154" s="96"/>
      <c r="AA154" s="96"/>
      <c r="AB154" s="96"/>
      <c r="AC154" s="97"/>
      <c r="AD154" s="95"/>
      <c r="AE154" s="96"/>
      <c r="AF154" s="96"/>
      <c r="AG154" s="96"/>
      <c r="AH154" s="96"/>
      <c r="AI154" s="96"/>
      <c r="AJ154" s="97"/>
      <c r="AK154" s="95"/>
      <c r="AL154" s="96"/>
      <c r="AM154" s="96"/>
      <c r="AN154" s="96"/>
      <c r="AO154" s="96"/>
      <c r="AP154" s="96"/>
      <c r="AQ154" s="97"/>
      <c r="AR154" s="95"/>
      <c r="AS154" s="96"/>
      <c r="AT154" s="96"/>
      <c r="AU154" s="96"/>
      <c r="AV154" s="96"/>
      <c r="AW154" s="96"/>
      <c r="AX154" s="97"/>
      <c r="AY154" s="95"/>
      <c r="AZ154" s="96"/>
      <c r="BA154" s="98"/>
      <c r="BB154" s="262"/>
      <c r="BC154" s="263"/>
      <c r="BD154" s="264"/>
      <c r="BE154" s="265"/>
      <c r="BF154" s="266"/>
      <c r="BG154" s="267"/>
      <c r="BH154" s="267"/>
      <c r="BI154" s="267"/>
      <c r="BJ154" s="268"/>
    </row>
    <row r="155" spans="2:62" ht="20.25" customHeight="1" x14ac:dyDescent="0.4">
      <c r="B155" s="297"/>
      <c r="C155" s="298"/>
      <c r="D155" s="299"/>
      <c r="E155" s="197"/>
      <c r="F155" s="198">
        <f>C154</f>
        <v>0</v>
      </c>
      <c r="G155" s="197"/>
      <c r="H155" s="198">
        <f>I154</f>
        <v>0</v>
      </c>
      <c r="I155" s="300"/>
      <c r="J155" s="301"/>
      <c r="K155" s="302"/>
      <c r="L155" s="303"/>
      <c r="M155" s="303"/>
      <c r="N155" s="299"/>
      <c r="O155" s="256"/>
      <c r="P155" s="257"/>
      <c r="Q155" s="257"/>
      <c r="R155" s="257"/>
      <c r="S155" s="258"/>
      <c r="T155" s="186" t="s">
        <v>203</v>
      </c>
      <c r="U155" s="110"/>
      <c r="V155" s="187"/>
      <c r="W155" s="163" t="str">
        <f>IF(W154="","",VLOOKUP(W154,'様式３－２'!$C$7:$L$48,10,FALSE))</f>
        <v/>
      </c>
      <c r="X155" s="164" t="str">
        <f>IF(X154="","",VLOOKUP(X154,'様式３－２'!$C$7:$L$48,10,FALSE))</f>
        <v/>
      </c>
      <c r="Y155" s="164" t="str">
        <f>IF(Y154="","",VLOOKUP(Y154,'様式３－２'!$C$7:$L$48,10,FALSE))</f>
        <v/>
      </c>
      <c r="Z155" s="164" t="str">
        <f>IF(Z154="","",VLOOKUP(Z154,'様式３－２'!$C$7:$L$48,10,FALSE))</f>
        <v/>
      </c>
      <c r="AA155" s="164" t="str">
        <f>IF(AA154="","",VLOOKUP(AA154,'様式３－２'!$C$7:$L$48,10,FALSE))</f>
        <v/>
      </c>
      <c r="AB155" s="164" t="str">
        <f>IF(AB154="","",VLOOKUP(AB154,'様式３－２'!$C$7:$L$48,10,FALSE))</f>
        <v/>
      </c>
      <c r="AC155" s="165" t="str">
        <f>IF(AC154="","",VLOOKUP(AC154,'様式３－２'!$C$7:$L$48,10,FALSE))</f>
        <v/>
      </c>
      <c r="AD155" s="163" t="str">
        <f>IF(AD154="","",VLOOKUP(AD154,'様式３－２'!$C$7:$L$48,10,FALSE))</f>
        <v/>
      </c>
      <c r="AE155" s="164" t="str">
        <f>IF(AE154="","",VLOOKUP(AE154,'様式３－２'!$C$7:$L$48,10,FALSE))</f>
        <v/>
      </c>
      <c r="AF155" s="164" t="str">
        <f>IF(AF154="","",VLOOKUP(AF154,'様式３－２'!$C$7:$L$48,10,FALSE))</f>
        <v/>
      </c>
      <c r="AG155" s="164" t="str">
        <f>IF(AG154="","",VLOOKUP(AG154,'様式３－２'!$C$7:$L$48,10,FALSE))</f>
        <v/>
      </c>
      <c r="AH155" s="164" t="str">
        <f>IF(AH154="","",VLOOKUP(AH154,'様式３－２'!$C$7:$L$48,10,FALSE))</f>
        <v/>
      </c>
      <c r="AI155" s="164" t="str">
        <f>IF(AI154="","",VLOOKUP(AI154,'様式３－２'!$C$7:$L$48,10,FALSE))</f>
        <v/>
      </c>
      <c r="AJ155" s="165" t="str">
        <f>IF(AJ154="","",VLOOKUP(AJ154,'様式３－２'!$C$7:$L$48,10,FALSE))</f>
        <v/>
      </c>
      <c r="AK155" s="163" t="str">
        <f>IF(AK154="","",VLOOKUP(AK154,'様式３－２'!$C$7:$L$48,10,FALSE))</f>
        <v/>
      </c>
      <c r="AL155" s="164" t="str">
        <f>IF(AL154="","",VLOOKUP(AL154,'様式３－２'!$C$7:$L$48,10,FALSE))</f>
        <v/>
      </c>
      <c r="AM155" s="164" t="str">
        <f>IF(AM154="","",VLOOKUP(AM154,'様式３－２'!$C$7:$L$48,10,FALSE))</f>
        <v/>
      </c>
      <c r="AN155" s="164" t="str">
        <f>IF(AN154="","",VLOOKUP(AN154,'様式３－２'!$C$7:$L$48,10,FALSE))</f>
        <v/>
      </c>
      <c r="AO155" s="164" t="str">
        <f>IF(AO154="","",VLOOKUP(AO154,'様式３－２'!$C$7:$L$48,10,FALSE))</f>
        <v/>
      </c>
      <c r="AP155" s="164" t="str">
        <f>IF(AP154="","",VLOOKUP(AP154,'様式３－２'!$C$7:$L$48,10,FALSE))</f>
        <v/>
      </c>
      <c r="AQ155" s="165" t="str">
        <f>IF(AQ154="","",VLOOKUP(AQ154,'様式３－２'!$C$7:$L$48,10,FALSE))</f>
        <v/>
      </c>
      <c r="AR155" s="163" t="str">
        <f>IF(AR154="","",VLOOKUP(AR154,'様式３－２'!$C$7:$L$48,10,FALSE))</f>
        <v/>
      </c>
      <c r="AS155" s="164" t="str">
        <f>IF(AS154="","",VLOOKUP(AS154,'様式３－２'!$C$7:$L$48,10,FALSE))</f>
        <v/>
      </c>
      <c r="AT155" s="164" t="str">
        <f>IF(AT154="","",VLOOKUP(AT154,'様式３－２'!$C$7:$L$48,10,FALSE))</f>
        <v/>
      </c>
      <c r="AU155" s="164" t="str">
        <f>IF(AU154="","",VLOOKUP(AU154,'様式３－２'!$C$7:$L$48,10,FALSE))</f>
        <v/>
      </c>
      <c r="AV155" s="164" t="str">
        <f>IF(AV154="","",VLOOKUP(AV154,'様式３－２'!$C$7:$L$48,10,FALSE))</f>
        <v/>
      </c>
      <c r="AW155" s="164" t="str">
        <f>IF(AW154="","",VLOOKUP(AW154,'様式３－２'!$C$7:$L$48,10,FALSE))</f>
        <v/>
      </c>
      <c r="AX155" s="165" t="str">
        <f>IF(AX154="","",VLOOKUP(AX154,'様式３－２'!$C$7:$L$48,10,FALSE))</f>
        <v/>
      </c>
      <c r="AY155" s="163" t="str">
        <f>IF(AY154="","",VLOOKUP(AY154,'様式３－２'!$C$7:$L$48,10,FALSE))</f>
        <v/>
      </c>
      <c r="AZ155" s="164" t="str">
        <f>IF(AZ154="","",VLOOKUP(AZ154,'様式３－２'!$C$7:$L$48,10,FALSE))</f>
        <v/>
      </c>
      <c r="BA155" s="164" t="str">
        <f>IF(BA154="","",VLOOKUP(BA154,'様式３－２'!$C$7:$L$48,10,FALSE))</f>
        <v/>
      </c>
      <c r="BB155" s="294">
        <f>IF($BE$4="４週",SUM(W155:AX155),IF($BE$4="暦月",SUM(W155:BA155),""))</f>
        <v>0</v>
      </c>
      <c r="BC155" s="295"/>
      <c r="BD155" s="296">
        <f>IF($BE$4="４週",BB155/4,IF($BE$4="暦月",(BB155/($BE$9/7)),""))</f>
        <v>0</v>
      </c>
      <c r="BE155" s="295"/>
      <c r="BF155" s="291"/>
      <c r="BG155" s="292"/>
      <c r="BH155" s="292"/>
      <c r="BI155" s="292"/>
      <c r="BJ155" s="293"/>
    </row>
    <row r="156" spans="2:62" ht="20.25" customHeight="1" x14ac:dyDescent="0.4">
      <c r="B156" s="277">
        <f>B154+1</f>
        <v>70</v>
      </c>
      <c r="C156" s="279"/>
      <c r="D156" s="280"/>
      <c r="E156" s="153"/>
      <c r="F156" s="154"/>
      <c r="G156" s="153"/>
      <c r="H156" s="154"/>
      <c r="I156" s="283"/>
      <c r="J156" s="284"/>
      <c r="K156" s="287"/>
      <c r="L156" s="288"/>
      <c r="M156" s="288"/>
      <c r="N156" s="280"/>
      <c r="O156" s="256"/>
      <c r="P156" s="257"/>
      <c r="Q156" s="257"/>
      <c r="R156" s="257"/>
      <c r="S156" s="258"/>
      <c r="T156" s="185" t="s">
        <v>18</v>
      </c>
      <c r="U156" s="108"/>
      <c r="V156" s="109"/>
      <c r="W156" s="95"/>
      <c r="X156" s="96"/>
      <c r="Y156" s="96"/>
      <c r="Z156" s="96"/>
      <c r="AA156" s="96"/>
      <c r="AB156" s="96"/>
      <c r="AC156" s="97"/>
      <c r="AD156" s="95"/>
      <c r="AE156" s="96"/>
      <c r="AF156" s="96"/>
      <c r="AG156" s="96"/>
      <c r="AH156" s="96"/>
      <c r="AI156" s="96"/>
      <c r="AJ156" s="97"/>
      <c r="AK156" s="95"/>
      <c r="AL156" s="96"/>
      <c r="AM156" s="96"/>
      <c r="AN156" s="96"/>
      <c r="AO156" s="96"/>
      <c r="AP156" s="96"/>
      <c r="AQ156" s="97"/>
      <c r="AR156" s="95"/>
      <c r="AS156" s="96"/>
      <c r="AT156" s="96"/>
      <c r="AU156" s="96"/>
      <c r="AV156" s="96"/>
      <c r="AW156" s="96"/>
      <c r="AX156" s="97"/>
      <c r="AY156" s="95"/>
      <c r="AZ156" s="96"/>
      <c r="BA156" s="98"/>
      <c r="BB156" s="262"/>
      <c r="BC156" s="263"/>
      <c r="BD156" s="264"/>
      <c r="BE156" s="265"/>
      <c r="BF156" s="266"/>
      <c r="BG156" s="267"/>
      <c r="BH156" s="267"/>
      <c r="BI156" s="267"/>
      <c r="BJ156" s="268"/>
    </row>
    <row r="157" spans="2:62" ht="20.25" customHeight="1" x14ac:dyDescent="0.4">
      <c r="B157" s="297"/>
      <c r="C157" s="298"/>
      <c r="D157" s="299"/>
      <c r="E157" s="197"/>
      <c r="F157" s="198">
        <f>C156</f>
        <v>0</v>
      </c>
      <c r="G157" s="197"/>
      <c r="H157" s="198">
        <f>I156</f>
        <v>0</v>
      </c>
      <c r="I157" s="300"/>
      <c r="J157" s="301"/>
      <c r="K157" s="302"/>
      <c r="L157" s="303"/>
      <c r="M157" s="303"/>
      <c r="N157" s="299"/>
      <c r="O157" s="256"/>
      <c r="P157" s="257"/>
      <c r="Q157" s="257"/>
      <c r="R157" s="257"/>
      <c r="S157" s="258"/>
      <c r="T157" s="186" t="s">
        <v>203</v>
      </c>
      <c r="U157" s="110"/>
      <c r="V157" s="187"/>
      <c r="W157" s="163" t="str">
        <f>IF(W156="","",VLOOKUP(W156,'様式３－２'!$C$7:$L$48,10,FALSE))</f>
        <v/>
      </c>
      <c r="X157" s="164" t="str">
        <f>IF(X156="","",VLOOKUP(X156,'様式３－２'!$C$7:$L$48,10,FALSE))</f>
        <v/>
      </c>
      <c r="Y157" s="164" t="str">
        <f>IF(Y156="","",VLOOKUP(Y156,'様式３－２'!$C$7:$L$48,10,FALSE))</f>
        <v/>
      </c>
      <c r="Z157" s="164" t="str">
        <f>IF(Z156="","",VLOOKUP(Z156,'様式３－２'!$C$7:$L$48,10,FALSE))</f>
        <v/>
      </c>
      <c r="AA157" s="164" t="str">
        <f>IF(AA156="","",VLOOKUP(AA156,'様式３－２'!$C$7:$L$48,10,FALSE))</f>
        <v/>
      </c>
      <c r="AB157" s="164" t="str">
        <f>IF(AB156="","",VLOOKUP(AB156,'様式３－２'!$C$7:$L$48,10,FALSE))</f>
        <v/>
      </c>
      <c r="AC157" s="165" t="str">
        <f>IF(AC156="","",VLOOKUP(AC156,'様式３－２'!$C$7:$L$48,10,FALSE))</f>
        <v/>
      </c>
      <c r="AD157" s="163" t="str">
        <f>IF(AD156="","",VLOOKUP(AD156,'様式３－２'!$C$7:$L$48,10,FALSE))</f>
        <v/>
      </c>
      <c r="AE157" s="164" t="str">
        <f>IF(AE156="","",VLOOKUP(AE156,'様式３－２'!$C$7:$L$48,10,FALSE))</f>
        <v/>
      </c>
      <c r="AF157" s="164" t="str">
        <f>IF(AF156="","",VLOOKUP(AF156,'様式３－２'!$C$7:$L$48,10,FALSE))</f>
        <v/>
      </c>
      <c r="AG157" s="164" t="str">
        <f>IF(AG156="","",VLOOKUP(AG156,'様式３－２'!$C$7:$L$48,10,FALSE))</f>
        <v/>
      </c>
      <c r="AH157" s="164" t="str">
        <f>IF(AH156="","",VLOOKUP(AH156,'様式３－２'!$C$7:$L$48,10,FALSE))</f>
        <v/>
      </c>
      <c r="AI157" s="164" t="str">
        <f>IF(AI156="","",VLOOKUP(AI156,'様式３－２'!$C$7:$L$48,10,FALSE))</f>
        <v/>
      </c>
      <c r="AJ157" s="165" t="str">
        <f>IF(AJ156="","",VLOOKUP(AJ156,'様式３－２'!$C$7:$L$48,10,FALSE))</f>
        <v/>
      </c>
      <c r="AK157" s="163" t="str">
        <f>IF(AK156="","",VLOOKUP(AK156,'様式３－２'!$C$7:$L$48,10,FALSE))</f>
        <v/>
      </c>
      <c r="AL157" s="164" t="str">
        <f>IF(AL156="","",VLOOKUP(AL156,'様式３－２'!$C$7:$L$48,10,FALSE))</f>
        <v/>
      </c>
      <c r="AM157" s="164" t="str">
        <f>IF(AM156="","",VLOOKUP(AM156,'様式３－２'!$C$7:$L$48,10,FALSE))</f>
        <v/>
      </c>
      <c r="AN157" s="164" t="str">
        <f>IF(AN156="","",VLOOKUP(AN156,'様式３－２'!$C$7:$L$48,10,FALSE))</f>
        <v/>
      </c>
      <c r="AO157" s="164" t="str">
        <f>IF(AO156="","",VLOOKUP(AO156,'様式３－２'!$C$7:$L$48,10,FALSE))</f>
        <v/>
      </c>
      <c r="AP157" s="164" t="str">
        <f>IF(AP156="","",VLOOKUP(AP156,'様式３－２'!$C$7:$L$48,10,FALSE))</f>
        <v/>
      </c>
      <c r="AQ157" s="165" t="str">
        <f>IF(AQ156="","",VLOOKUP(AQ156,'様式３－２'!$C$7:$L$48,10,FALSE))</f>
        <v/>
      </c>
      <c r="AR157" s="163" t="str">
        <f>IF(AR156="","",VLOOKUP(AR156,'様式３－２'!$C$7:$L$48,10,FALSE))</f>
        <v/>
      </c>
      <c r="AS157" s="164" t="str">
        <f>IF(AS156="","",VLOOKUP(AS156,'様式３－２'!$C$7:$L$48,10,FALSE))</f>
        <v/>
      </c>
      <c r="AT157" s="164" t="str">
        <f>IF(AT156="","",VLOOKUP(AT156,'様式３－２'!$C$7:$L$48,10,FALSE))</f>
        <v/>
      </c>
      <c r="AU157" s="164" t="str">
        <f>IF(AU156="","",VLOOKUP(AU156,'様式３－２'!$C$7:$L$48,10,FALSE))</f>
        <v/>
      </c>
      <c r="AV157" s="164" t="str">
        <f>IF(AV156="","",VLOOKUP(AV156,'様式３－２'!$C$7:$L$48,10,FALSE))</f>
        <v/>
      </c>
      <c r="AW157" s="164" t="str">
        <f>IF(AW156="","",VLOOKUP(AW156,'様式３－２'!$C$7:$L$48,10,FALSE))</f>
        <v/>
      </c>
      <c r="AX157" s="165" t="str">
        <f>IF(AX156="","",VLOOKUP(AX156,'様式３－２'!$C$7:$L$48,10,FALSE))</f>
        <v/>
      </c>
      <c r="AY157" s="163" t="str">
        <f>IF(AY156="","",VLOOKUP(AY156,'様式３－２'!$C$7:$L$48,10,FALSE))</f>
        <v/>
      </c>
      <c r="AZ157" s="164" t="str">
        <f>IF(AZ156="","",VLOOKUP(AZ156,'様式３－２'!$C$7:$L$48,10,FALSE))</f>
        <v/>
      </c>
      <c r="BA157" s="164" t="str">
        <f>IF(BA156="","",VLOOKUP(BA156,'様式３－２'!$C$7:$L$48,10,FALSE))</f>
        <v/>
      </c>
      <c r="BB157" s="294">
        <f>IF($BE$4="４週",SUM(W157:AX157),IF($BE$4="暦月",SUM(W157:BA157),""))</f>
        <v>0</v>
      </c>
      <c r="BC157" s="295"/>
      <c r="BD157" s="296">
        <f>IF($BE$4="４週",BB157/4,IF($BE$4="暦月",(BB157/($BE$9/7)),""))</f>
        <v>0</v>
      </c>
      <c r="BE157" s="295"/>
      <c r="BF157" s="291"/>
      <c r="BG157" s="292"/>
      <c r="BH157" s="292"/>
      <c r="BI157" s="292"/>
      <c r="BJ157" s="293"/>
    </row>
    <row r="158" spans="2:62" ht="20.25" customHeight="1" x14ac:dyDescent="0.4">
      <c r="B158" s="277">
        <f>B156+1</f>
        <v>71</v>
      </c>
      <c r="C158" s="279"/>
      <c r="D158" s="280"/>
      <c r="E158" s="153"/>
      <c r="F158" s="154"/>
      <c r="G158" s="153"/>
      <c r="H158" s="154"/>
      <c r="I158" s="283"/>
      <c r="J158" s="284"/>
      <c r="K158" s="287"/>
      <c r="L158" s="288"/>
      <c r="M158" s="288"/>
      <c r="N158" s="280"/>
      <c r="O158" s="256"/>
      <c r="P158" s="257"/>
      <c r="Q158" s="257"/>
      <c r="R158" s="257"/>
      <c r="S158" s="258"/>
      <c r="T158" s="185" t="s">
        <v>18</v>
      </c>
      <c r="U158" s="108"/>
      <c r="V158" s="109"/>
      <c r="W158" s="95"/>
      <c r="X158" s="96"/>
      <c r="Y158" s="96"/>
      <c r="Z158" s="96"/>
      <c r="AA158" s="96"/>
      <c r="AB158" s="96"/>
      <c r="AC158" s="97"/>
      <c r="AD158" s="95"/>
      <c r="AE158" s="96"/>
      <c r="AF158" s="96"/>
      <c r="AG158" s="96"/>
      <c r="AH158" s="96"/>
      <c r="AI158" s="96"/>
      <c r="AJ158" s="97"/>
      <c r="AK158" s="95"/>
      <c r="AL158" s="96"/>
      <c r="AM158" s="96"/>
      <c r="AN158" s="96"/>
      <c r="AO158" s="96"/>
      <c r="AP158" s="96"/>
      <c r="AQ158" s="97"/>
      <c r="AR158" s="95"/>
      <c r="AS158" s="96"/>
      <c r="AT158" s="96"/>
      <c r="AU158" s="96"/>
      <c r="AV158" s="96"/>
      <c r="AW158" s="96"/>
      <c r="AX158" s="97"/>
      <c r="AY158" s="95"/>
      <c r="AZ158" s="96"/>
      <c r="BA158" s="98"/>
      <c r="BB158" s="262"/>
      <c r="BC158" s="263"/>
      <c r="BD158" s="264"/>
      <c r="BE158" s="265"/>
      <c r="BF158" s="266"/>
      <c r="BG158" s="267"/>
      <c r="BH158" s="267"/>
      <c r="BI158" s="267"/>
      <c r="BJ158" s="268"/>
    </row>
    <row r="159" spans="2:62" ht="20.25" customHeight="1" x14ac:dyDescent="0.4">
      <c r="B159" s="297"/>
      <c r="C159" s="298"/>
      <c r="D159" s="299"/>
      <c r="E159" s="197"/>
      <c r="F159" s="198">
        <f>C158</f>
        <v>0</v>
      </c>
      <c r="G159" s="197"/>
      <c r="H159" s="198">
        <f>I158</f>
        <v>0</v>
      </c>
      <c r="I159" s="300"/>
      <c r="J159" s="301"/>
      <c r="K159" s="302"/>
      <c r="L159" s="303"/>
      <c r="M159" s="303"/>
      <c r="N159" s="299"/>
      <c r="O159" s="256"/>
      <c r="P159" s="257"/>
      <c r="Q159" s="257"/>
      <c r="R159" s="257"/>
      <c r="S159" s="258"/>
      <c r="T159" s="186" t="s">
        <v>203</v>
      </c>
      <c r="U159" s="110"/>
      <c r="V159" s="187"/>
      <c r="W159" s="163" t="str">
        <f>IF(W158="","",VLOOKUP(W158,'様式３－２'!$C$7:$L$48,10,FALSE))</f>
        <v/>
      </c>
      <c r="X159" s="164" t="str">
        <f>IF(X158="","",VLOOKUP(X158,'様式３－２'!$C$7:$L$48,10,FALSE))</f>
        <v/>
      </c>
      <c r="Y159" s="164" t="str">
        <f>IF(Y158="","",VLOOKUP(Y158,'様式３－２'!$C$7:$L$48,10,FALSE))</f>
        <v/>
      </c>
      <c r="Z159" s="164" t="str">
        <f>IF(Z158="","",VLOOKUP(Z158,'様式３－２'!$C$7:$L$48,10,FALSE))</f>
        <v/>
      </c>
      <c r="AA159" s="164" t="str">
        <f>IF(AA158="","",VLOOKUP(AA158,'様式３－２'!$C$7:$L$48,10,FALSE))</f>
        <v/>
      </c>
      <c r="AB159" s="164" t="str">
        <f>IF(AB158="","",VLOOKUP(AB158,'様式３－２'!$C$7:$L$48,10,FALSE))</f>
        <v/>
      </c>
      <c r="AC159" s="165" t="str">
        <f>IF(AC158="","",VLOOKUP(AC158,'様式３－２'!$C$7:$L$48,10,FALSE))</f>
        <v/>
      </c>
      <c r="AD159" s="163" t="str">
        <f>IF(AD158="","",VLOOKUP(AD158,'様式３－２'!$C$7:$L$48,10,FALSE))</f>
        <v/>
      </c>
      <c r="AE159" s="164" t="str">
        <f>IF(AE158="","",VLOOKUP(AE158,'様式３－２'!$C$7:$L$48,10,FALSE))</f>
        <v/>
      </c>
      <c r="AF159" s="164" t="str">
        <f>IF(AF158="","",VLOOKUP(AF158,'様式３－２'!$C$7:$L$48,10,FALSE))</f>
        <v/>
      </c>
      <c r="AG159" s="164" t="str">
        <f>IF(AG158="","",VLOOKUP(AG158,'様式３－２'!$C$7:$L$48,10,FALSE))</f>
        <v/>
      </c>
      <c r="AH159" s="164" t="str">
        <f>IF(AH158="","",VLOOKUP(AH158,'様式３－２'!$C$7:$L$48,10,FALSE))</f>
        <v/>
      </c>
      <c r="AI159" s="164" t="str">
        <f>IF(AI158="","",VLOOKUP(AI158,'様式３－２'!$C$7:$L$48,10,FALSE))</f>
        <v/>
      </c>
      <c r="AJ159" s="165" t="str">
        <f>IF(AJ158="","",VLOOKUP(AJ158,'様式３－２'!$C$7:$L$48,10,FALSE))</f>
        <v/>
      </c>
      <c r="AK159" s="163" t="str">
        <f>IF(AK158="","",VLOOKUP(AK158,'様式３－２'!$C$7:$L$48,10,FALSE))</f>
        <v/>
      </c>
      <c r="AL159" s="164" t="str">
        <f>IF(AL158="","",VLOOKUP(AL158,'様式３－２'!$C$7:$L$48,10,FALSE))</f>
        <v/>
      </c>
      <c r="AM159" s="164" t="str">
        <f>IF(AM158="","",VLOOKUP(AM158,'様式３－２'!$C$7:$L$48,10,FALSE))</f>
        <v/>
      </c>
      <c r="AN159" s="164" t="str">
        <f>IF(AN158="","",VLOOKUP(AN158,'様式３－２'!$C$7:$L$48,10,FALSE))</f>
        <v/>
      </c>
      <c r="AO159" s="164" t="str">
        <f>IF(AO158="","",VLOOKUP(AO158,'様式３－２'!$C$7:$L$48,10,FALSE))</f>
        <v/>
      </c>
      <c r="AP159" s="164" t="str">
        <f>IF(AP158="","",VLOOKUP(AP158,'様式３－２'!$C$7:$L$48,10,FALSE))</f>
        <v/>
      </c>
      <c r="AQ159" s="165" t="str">
        <f>IF(AQ158="","",VLOOKUP(AQ158,'様式３－２'!$C$7:$L$48,10,FALSE))</f>
        <v/>
      </c>
      <c r="AR159" s="163" t="str">
        <f>IF(AR158="","",VLOOKUP(AR158,'様式３－２'!$C$7:$L$48,10,FALSE))</f>
        <v/>
      </c>
      <c r="AS159" s="164" t="str">
        <f>IF(AS158="","",VLOOKUP(AS158,'様式３－２'!$C$7:$L$48,10,FALSE))</f>
        <v/>
      </c>
      <c r="AT159" s="164" t="str">
        <f>IF(AT158="","",VLOOKUP(AT158,'様式３－２'!$C$7:$L$48,10,FALSE))</f>
        <v/>
      </c>
      <c r="AU159" s="164" t="str">
        <f>IF(AU158="","",VLOOKUP(AU158,'様式３－２'!$C$7:$L$48,10,FALSE))</f>
        <v/>
      </c>
      <c r="AV159" s="164" t="str">
        <f>IF(AV158="","",VLOOKUP(AV158,'様式３－２'!$C$7:$L$48,10,FALSE))</f>
        <v/>
      </c>
      <c r="AW159" s="164" t="str">
        <f>IF(AW158="","",VLOOKUP(AW158,'様式３－２'!$C$7:$L$48,10,FALSE))</f>
        <v/>
      </c>
      <c r="AX159" s="165" t="str">
        <f>IF(AX158="","",VLOOKUP(AX158,'様式３－２'!$C$7:$L$48,10,FALSE))</f>
        <v/>
      </c>
      <c r="AY159" s="163" t="str">
        <f>IF(AY158="","",VLOOKUP(AY158,'様式３－２'!$C$7:$L$48,10,FALSE))</f>
        <v/>
      </c>
      <c r="AZ159" s="164" t="str">
        <f>IF(AZ158="","",VLOOKUP(AZ158,'様式３－２'!$C$7:$L$48,10,FALSE))</f>
        <v/>
      </c>
      <c r="BA159" s="164" t="str">
        <f>IF(BA158="","",VLOOKUP(BA158,'様式３－２'!$C$7:$L$48,10,FALSE))</f>
        <v/>
      </c>
      <c r="BB159" s="294">
        <f>IF($BE$4="４週",SUM(W159:AX159),IF($BE$4="暦月",SUM(W159:BA159),""))</f>
        <v>0</v>
      </c>
      <c r="BC159" s="295"/>
      <c r="BD159" s="296">
        <f>IF($BE$4="４週",BB159/4,IF($BE$4="暦月",(BB159/($BE$9/7)),""))</f>
        <v>0</v>
      </c>
      <c r="BE159" s="295"/>
      <c r="BF159" s="291"/>
      <c r="BG159" s="292"/>
      <c r="BH159" s="292"/>
      <c r="BI159" s="292"/>
      <c r="BJ159" s="293"/>
    </row>
    <row r="160" spans="2:62" ht="20.25" customHeight="1" x14ac:dyDescent="0.4">
      <c r="B160" s="277">
        <f>B158+1</f>
        <v>72</v>
      </c>
      <c r="C160" s="279"/>
      <c r="D160" s="280"/>
      <c r="E160" s="153"/>
      <c r="F160" s="154"/>
      <c r="G160" s="153"/>
      <c r="H160" s="154"/>
      <c r="I160" s="283"/>
      <c r="J160" s="284"/>
      <c r="K160" s="287"/>
      <c r="L160" s="288"/>
      <c r="M160" s="288"/>
      <c r="N160" s="280"/>
      <c r="O160" s="256"/>
      <c r="P160" s="257"/>
      <c r="Q160" s="257"/>
      <c r="R160" s="257"/>
      <c r="S160" s="258"/>
      <c r="T160" s="185" t="s">
        <v>18</v>
      </c>
      <c r="U160" s="108"/>
      <c r="V160" s="109"/>
      <c r="W160" s="95"/>
      <c r="X160" s="96"/>
      <c r="Y160" s="96"/>
      <c r="Z160" s="96"/>
      <c r="AA160" s="96"/>
      <c r="AB160" s="96"/>
      <c r="AC160" s="97"/>
      <c r="AD160" s="95"/>
      <c r="AE160" s="96"/>
      <c r="AF160" s="96"/>
      <c r="AG160" s="96"/>
      <c r="AH160" s="96"/>
      <c r="AI160" s="96"/>
      <c r="AJ160" s="97"/>
      <c r="AK160" s="95"/>
      <c r="AL160" s="96"/>
      <c r="AM160" s="96"/>
      <c r="AN160" s="96"/>
      <c r="AO160" s="96"/>
      <c r="AP160" s="96"/>
      <c r="AQ160" s="97"/>
      <c r="AR160" s="95"/>
      <c r="AS160" s="96"/>
      <c r="AT160" s="96"/>
      <c r="AU160" s="96"/>
      <c r="AV160" s="96"/>
      <c r="AW160" s="96"/>
      <c r="AX160" s="97"/>
      <c r="AY160" s="95"/>
      <c r="AZ160" s="96"/>
      <c r="BA160" s="98"/>
      <c r="BB160" s="262"/>
      <c r="BC160" s="263"/>
      <c r="BD160" s="264"/>
      <c r="BE160" s="265"/>
      <c r="BF160" s="266"/>
      <c r="BG160" s="267"/>
      <c r="BH160" s="267"/>
      <c r="BI160" s="267"/>
      <c r="BJ160" s="268"/>
    </row>
    <row r="161" spans="2:62" ht="20.25" customHeight="1" x14ac:dyDescent="0.4">
      <c r="B161" s="297"/>
      <c r="C161" s="298"/>
      <c r="D161" s="299"/>
      <c r="E161" s="197"/>
      <c r="F161" s="198">
        <f>C160</f>
        <v>0</v>
      </c>
      <c r="G161" s="197"/>
      <c r="H161" s="198">
        <f>I160</f>
        <v>0</v>
      </c>
      <c r="I161" s="300"/>
      <c r="J161" s="301"/>
      <c r="K161" s="302"/>
      <c r="L161" s="303"/>
      <c r="M161" s="303"/>
      <c r="N161" s="299"/>
      <c r="O161" s="256"/>
      <c r="P161" s="257"/>
      <c r="Q161" s="257"/>
      <c r="R161" s="257"/>
      <c r="S161" s="258"/>
      <c r="T161" s="186" t="s">
        <v>203</v>
      </c>
      <c r="U161" s="110"/>
      <c r="V161" s="187"/>
      <c r="W161" s="163" t="str">
        <f>IF(W160="","",VLOOKUP(W160,'様式３－２'!$C$7:$L$48,10,FALSE))</f>
        <v/>
      </c>
      <c r="X161" s="164" t="str">
        <f>IF(X160="","",VLOOKUP(X160,'様式３－２'!$C$7:$L$48,10,FALSE))</f>
        <v/>
      </c>
      <c r="Y161" s="164" t="str">
        <f>IF(Y160="","",VLOOKUP(Y160,'様式３－２'!$C$7:$L$48,10,FALSE))</f>
        <v/>
      </c>
      <c r="Z161" s="164" t="str">
        <f>IF(Z160="","",VLOOKUP(Z160,'様式３－２'!$C$7:$L$48,10,FALSE))</f>
        <v/>
      </c>
      <c r="AA161" s="164" t="str">
        <f>IF(AA160="","",VLOOKUP(AA160,'様式３－２'!$C$7:$L$48,10,FALSE))</f>
        <v/>
      </c>
      <c r="AB161" s="164" t="str">
        <f>IF(AB160="","",VLOOKUP(AB160,'様式３－２'!$C$7:$L$48,10,FALSE))</f>
        <v/>
      </c>
      <c r="AC161" s="165" t="str">
        <f>IF(AC160="","",VLOOKUP(AC160,'様式３－２'!$C$7:$L$48,10,FALSE))</f>
        <v/>
      </c>
      <c r="AD161" s="163" t="str">
        <f>IF(AD160="","",VLOOKUP(AD160,'様式３－２'!$C$7:$L$48,10,FALSE))</f>
        <v/>
      </c>
      <c r="AE161" s="164" t="str">
        <f>IF(AE160="","",VLOOKUP(AE160,'様式３－２'!$C$7:$L$48,10,FALSE))</f>
        <v/>
      </c>
      <c r="AF161" s="164" t="str">
        <f>IF(AF160="","",VLOOKUP(AF160,'様式３－２'!$C$7:$L$48,10,FALSE))</f>
        <v/>
      </c>
      <c r="AG161" s="164" t="str">
        <f>IF(AG160="","",VLOOKUP(AG160,'様式３－２'!$C$7:$L$48,10,FALSE))</f>
        <v/>
      </c>
      <c r="AH161" s="164" t="str">
        <f>IF(AH160="","",VLOOKUP(AH160,'様式３－２'!$C$7:$L$48,10,FALSE))</f>
        <v/>
      </c>
      <c r="AI161" s="164" t="str">
        <f>IF(AI160="","",VLOOKUP(AI160,'様式３－２'!$C$7:$L$48,10,FALSE))</f>
        <v/>
      </c>
      <c r="AJ161" s="165" t="str">
        <f>IF(AJ160="","",VLOOKUP(AJ160,'様式３－２'!$C$7:$L$48,10,FALSE))</f>
        <v/>
      </c>
      <c r="AK161" s="163" t="str">
        <f>IF(AK160="","",VLOOKUP(AK160,'様式３－２'!$C$7:$L$48,10,FALSE))</f>
        <v/>
      </c>
      <c r="AL161" s="164" t="str">
        <f>IF(AL160="","",VLOOKUP(AL160,'様式３－２'!$C$7:$L$48,10,FALSE))</f>
        <v/>
      </c>
      <c r="AM161" s="164" t="str">
        <f>IF(AM160="","",VLOOKUP(AM160,'様式３－２'!$C$7:$L$48,10,FALSE))</f>
        <v/>
      </c>
      <c r="AN161" s="164" t="str">
        <f>IF(AN160="","",VLOOKUP(AN160,'様式３－２'!$C$7:$L$48,10,FALSE))</f>
        <v/>
      </c>
      <c r="AO161" s="164" t="str">
        <f>IF(AO160="","",VLOOKUP(AO160,'様式３－２'!$C$7:$L$48,10,FALSE))</f>
        <v/>
      </c>
      <c r="AP161" s="164" t="str">
        <f>IF(AP160="","",VLOOKUP(AP160,'様式３－２'!$C$7:$L$48,10,FALSE))</f>
        <v/>
      </c>
      <c r="AQ161" s="165" t="str">
        <f>IF(AQ160="","",VLOOKUP(AQ160,'様式３－２'!$C$7:$L$48,10,FALSE))</f>
        <v/>
      </c>
      <c r="AR161" s="163" t="str">
        <f>IF(AR160="","",VLOOKUP(AR160,'様式３－２'!$C$7:$L$48,10,FALSE))</f>
        <v/>
      </c>
      <c r="AS161" s="164" t="str">
        <f>IF(AS160="","",VLOOKUP(AS160,'様式３－２'!$C$7:$L$48,10,FALSE))</f>
        <v/>
      </c>
      <c r="AT161" s="164" t="str">
        <f>IF(AT160="","",VLOOKUP(AT160,'様式３－２'!$C$7:$L$48,10,FALSE))</f>
        <v/>
      </c>
      <c r="AU161" s="164" t="str">
        <f>IF(AU160="","",VLOOKUP(AU160,'様式３－２'!$C$7:$L$48,10,FALSE))</f>
        <v/>
      </c>
      <c r="AV161" s="164" t="str">
        <f>IF(AV160="","",VLOOKUP(AV160,'様式３－２'!$C$7:$L$48,10,FALSE))</f>
        <v/>
      </c>
      <c r="AW161" s="164" t="str">
        <f>IF(AW160="","",VLOOKUP(AW160,'様式３－２'!$C$7:$L$48,10,FALSE))</f>
        <v/>
      </c>
      <c r="AX161" s="165" t="str">
        <f>IF(AX160="","",VLOOKUP(AX160,'様式３－２'!$C$7:$L$48,10,FALSE))</f>
        <v/>
      </c>
      <c r="AY161" s="163" t="str">
        <f>IF(AY160="","",VLOOKUP(AY160,'様式３－２'!$C$7:$L$48,10,FALSE))</f>
        <v/>
      </c>
      <c r="AZ161" s="164" t="str">
        <f>IF(AZ160="","",VLOOKUP(AZ160,'様式３－２'!$C$7:$L$48,10,FALSE))</f>
        <v/>
      </c>
      <c r="BA161" s="164" t="str">
        <f>IF(BA160="","",VLOOKUP(BA160,'様式３－２'!$C$7:$L$48,10,FALSE))</f>
        <v/>
      </c>
      <c r="BB161" s="294">
        <f>IF($BE$4="４週",SUM(W161:AX161),IF($BE$4="暦月",SUM(W161:BA161),""))</f>
        <v>0</v>
      </c>
      <c r="BC161" s="295"/>
      <c r="BD161" s="296">
        <f>IF($BE$4="４週",BB161/4,IF($BE$4="暦月",(BB161/($BE$9/7)),""))</f>
        <v>0</v>
      </c>
      <c r="BE161" s="295"/>
      <c r="BF161" s="291"/>
      <c r="BG161" s="292"/>
      <c r="BH161" s="292"/>
      <c r="BI161" s="292"/>
      <c r="BJ161" s="293"/>
    </row>
    <row r="162" spans="2:62" ht="20.25" customHeight="1" x14ac:dyDescent="0.4">
      <c r="B162" s="277">
        <f>B160+1</f>
        <v>73</v>
      </c>
      <c r="C162" s="279"/>
      <c r="D162" s="280"/>
      <c r="E162" s="153"/>
      <c r="F162" s="154"/>
      <c r="G162" s="153"/>
      <c r="H162" s="154"/>
      <c r="I162" s="283"/>
      <c r="J162" s="284"/>
      <c r="K162" s="287"/>
      <c r="L162" s="288"/>
      <c r="M162" s="288"/>
      <c r="N162" s="280"/>
      <c r="O162" s="256"/>
      <c r="P162" s="257"/>
      <c r="Q162" s="257"/>
      <c r="R162" s="257"/>
      <c r="S162" s="258"/>
      <c r="T162" s="185" t="s">
        <v>18</v>
      </c>
      <c r="U162" s="108"/>
      <c r="V162" s="109"/>
      <c r="W162" s="95"/>
      <c r="X162" s="96"/>
      <c r="Y162" s="96"/>
      <c r="Z162" s="96"/>
      <c r="AA162" s="96"/>
      <c r="AB162" s="96"/>
      <c r="AC162" s="97"/>
      <c r="AD162" s="95"/>
      <c r="AE162" s="96"/>
      <c r="AF162" s="96"/>
      <c r="AG162" s="96"/>
      <c r="AH162" s="96"/>
      <c r="AI162" s="96"/>
      <c r="AJ162" s="97"/>
      <c r="AK162" s="95"/>
      <c r="AL162" s="96"/>
      <c r="AM162" s="96"/>
      <c r="AN162" s="96"/>
      <c r="AO162" s="96"/>
      <c r="AP162" s="96"/>
      <c r="AQ162" s="97"/>
      <c r="AR162" s="95"/>
      <c r="AS162" s="96"/>
      <c r="AT162" s="96"/>
      <c r="AU162" s="96"/>
      <c r="AV162" s="96"/>
      <c r="AW162" s="96"/>
      <c r="AX162" s="97"/>
      <c r="AY162" s="95"/>
      <c r="AZ162" s="96"/>
      <c r="BA162" s="98"/>
      <c r="BB162" s="262"/>
      <c r="BC162" s="263"/>
      <c r="BD162" s="264"/>
      <c r="BE162" s="265"/>
      <c r="BF162" s="266"/>
      <c r="BG162" s="267"/>
      <c r="BH162" s="267"/>
      <c r="BI162" s="267"/>
      <c r="BJ162" s="268"/>
    </row>
    <row r="163" spans="2:62" ht="20.25" customHeight="1" x14ac:dyDescent="0.4">
      <c r="B163" s="297"/>
      <c r="C163" s="298"/>
      <c r="D163" s="299"/>
      <c r="E163" s="197"/>
      <c r="F163" s="198">
        <f>C162</f>
        <v>0</v>
      </c>
      <c r="G163" s="197"/>
      <c r="H163" s="198">
        <f>I162</f>
        <v>0</v>
      </c>
      <c r="I163" s="300"/>
      <c r="J163" s="301"/>
      <c r="K163" s="302"/>
      <c r="L163" s="303"/>
      <c r="M163" s="303"/>
      <c r="N163" s="299"/>
      <c r="O163" s="256"/>
      <c r="P163" s="257"/>
      <c r="Q163" s="257"/>
      <c r="R163" s="257"/>
      <c r="S163" s="258"/>
      <c r="T163" s="186" t="s">
        <v>203</v>
      </c>
      <c r="U163" s="110"/>
      <c r="V163" s="187"/>
      <c r="W163" s="163" t="str">
        <f>IF(W162="","",VLOOKUP(W162,'様式３－２'!$C$7:$L$48,10,FALSE))</f>
        <v/>
      </c>
      <c r="X163" s="164" t="str">
        <f>IF(X162="","",VLOOKUP(X162,'様式３－２'!$C$7:$L$48,10,FALSE))</f>
        <v/>
      </c>
      <c r="Y163" s="164" t="str">
        <f>IF(Y162="","",VLOOKUP(Y162,'様式３－２'!$C$7:$L$48,10,FALSE))</f>
        <v/>
      </c>
      <c r="Z163" s="164" t="str">
        <f>IF(Z162="","",VLOOKUP(Z162,'様式３－２'!$C$7:$L$48,10,FALSE))</f>
        <v/>
      </c>
      <c r="AA163" s="164" t="str">
        <f>IF(AA162="","",VLOOKUP(AA162,'様式３－２'!$C$7:$L$48,10,FALSE))</f>
        <v/>
      </c>
      <c r="AB163" s="164" t="str">
        <f>IF(AB162="","",VLOOKUP(AB162,'様式３－２'!$C$7:$L$48,10,FALSE))</f>
        <v/>
      </c>
      <c r="AC163" s="165" t="str">
        <f>IF(AC162="","",VLOOKUP(AC162,'様式３－２'!$C$7:$L$48,10,FALSE))</f>
        <v/>
      </c>
      <c r="AD163" s="163" t="str">
        <f>IF(AD162="","",VLOOKUP(AD162,'様式３－２'!$C$7:$L$48,10,FALSE))</f>
        <v/>
      </c>
      <c r="AE163" s="164" t="str">
        <f>IF(AE162="","",VLOOKUP(AE162,'様式３－２'!$C$7:$L$48,10,FALSE))</f>
        <v/>
      </c>
      <c r="AF163" s="164" t="str">
        <f>IF(AF162="","",VLOOKUP(AF162,'様式３－２'!$C$7:$L$48,10,FALSE))</f>
        <v/>
      </c>
      <c r="AG163" s="164" t="str">
        <f>IF(AG162="","",VLOOKUP(AG162,'様式３－２'!$C$7:$L$48,10,FALSE))</f>
        <v/>
      </c>
      <c r="AH163" s="164" t="str">
        <f>IF(AH162="","",VLOOKUP(AH162,'様式３－２'!$C$7:$L$48,10,FALSE))</f>
        <v/>
      </c>
      <c r="AI163" s="164" t="str">
        <f>IF(AI162="","",VLOOKUP(AI162,'様式３－２'!$C$7:$L$48,10,FALSE))</f>
        <v/>
      </c>
      <c r="AJ163" s="165" t="str">
        <f>IF(AJ162="","",VLOOKUP(AJ162,'様式３－２'!$C$7:$L$48,10,FALSE))</f>
        <v/>
      </c>
      <c r="AK163" s="163" t="str">
        <f>IF(AK162="","",VLOOKUP(AK162,'様式３－２'!$C$7:$L$48,10,FALSE))</f>
        <v/>
      </c>
      <c r="AL163" s="164" t="str">
        <f>IF(AL162="","",VLOOKUP(AL162,'様式３－２'!$C$7:$L$48,10,FALSE))</f>
        <v/>
      </c>
      <c r="AM163" s="164" t="str">
        <f>IF(AM162="","",VLOOKUP(AM162,'様式３－２'!$C$7:$L$48,10,FALSE))</f>
        <v/>
      </c>
      <c r="AN163" s="164" t="str">
        <f>IF(AN162="","",VLOOKUP(AN162,'様式３－２'!$C$7:$L$48,10,FALSE))</f>
        <v/>
      </c>
      <c r="AO163" s="164" t="str">
        <f>IF(AO162="","",VLOOKUP(AO162,'様式３－２'!$C$7:$L$48,10,FALSE))</f>
        <v/>
      </c>
      <c r="AP163" s="164" t="str">
        <f>IF(AP162="","",VLOOKUP(AP162,'様式３－２'!$C$7:$L$48,10,FALSE))</f>
        <v/>
      </c>
      <c r="AQ163" s="165" t="str">
        <f>IF(AQ162="","",VLOOKUP(AQ162,'様式３－２'!$C$7:$L$48,10,FALSE))</f>
        <v/>
      </c>
      <c r="AR163" s="163" t="str">
        <f>IF(AR162="","",VLOOKUP(AR162,'様式３－２'!$C$7:$L$48,10,FALSE))</f>
        <v/>
      </c>
      <c r="AS163" s="164" t="str">
        <f>IF(AS162="","",VLOOKUP(AS162,'様式３－２'!$C$7:$L$48,10,FALSE))</f>
        <v/>
      </c>
      <c r="AT163" s="164" t="str">
        <f>IF(AT162="","",VLOOKUP(AT162,'様式３－２'!$C$7:$L$48,10,FALSE))</f>
        <v/>
      </c>
      <c r="AU163" s="164" t="str">
        <f>IF(AU162="","",VLOOKUP(AU162,'様式３－２'!$C$7:$L$48,10,FALSE))</f>
        <v/>
      </c>
      <c r="AV163" s="164" t="str">
        <f>IF(AV162="","",VLOOKUP(AV162,'様式３－２'!$C$7:$L$48,10,FALSE))</f>
        <v/>
      </c>
      <c r="AW163" s="164" t="str">
        <f>IF(AW162="","",VLOOKUP(AW162,'様式３－２'!$C$7:$L$48,10,FALSE))</f>
        <v/>
      </c>
      <c r="AX163" s="165" t="str">
        <f>IF(AX162="","",VLOOKUP(AX162,'様式３－２'!$C$7:$L$48,10,FALSE))</f>
        <v/>
      </c>
      <c r="AY163" s="163" t="str">
        <f>IF(AY162="","",VLOOKUP(AY162,'様式３－２'!$C$7:$L$48,10,FALSE))</f>
        <v/>
      </c>
      <c r="AZ163" s="164" t="str">
        <f>IF(AZ162="","",VLOOKUP(AZ162,'様式３－２'!$C$7:$L$48,10,FALSE))</f>
        <v/>
      </c>
      <c r="BA163" s="164" t="str">
        <f>IF(BA162="","",VLOOKUP(BA162,'様式３－２'!$C$7:$L$48,10,FALSE))</f>
        <v/>
      </c>
      <c r="BB163" s="294">
        <f>IF($BE$4="４週",SUM(W163:AX163),IF($BE$4="暦月",SUM(W163:BA163),""))</f>
        <v>0</v>
      </c>
      <c r="BC163" s="295"/>
      <c r="BD163" s="296">
        <f>IF($BE$4="４週",BB163/4,IF($BE$4="暦月",(BB163/($BE$9/7)),""))</f>
        <v>0</v>
      </c>
      <c r="BE163" s="295"/>
      <c r="BF163" s="291"/>
      <c r="BG163" s="292"/>
      <c r="BH163" s="292"/>
      <c r="BI163" s="292"/>
      <c r="BJ163" s="293"/>
    </row>
    <row r="164" spans="2:62" ht="20.25" customHeight="1" x14ac:dyDescent="0.4">
      <c r="B164" s="277">
        <f>B162+1</f>
        <v>74</v>
      </c>
      <c r="C164" s="279"/>
      <c r="D164" s="280"/>
      <c r="E164" s="153"/>
      <c r="F164" s="154"/>
      <c r="G164" s="153"/>
      <c r="H164" s="154"/>
      <c r="I164" s="283"/>
      <c r="J164" s="284"/>
      <c r="K164" s="287"/>
      <c r="L164" s="288"/>
      <c r="M164" s="288"/>
      <c r="N164" s="280"/>
      <c r="O164" s="256"/>
      <c r="P164" s="257"/>
      <c r="Q164" s="257"/>
      <c r="R164" s="257"/>
      <c r="S164" s="258"/>
      <c r="T164" s="185" t="s">
        <v>18</v>
      </c>
      <c r="U164" s="108"/>
      <c r="V164" s="109"/>
      <c r="W164" s="95"/>
      <c r="X164" s="96"/>
      <c r="Y164" s="96"/>
      <c r="Z164" s="96"/>
      <c r="AA164" s="96"/>
      <c r="AB164" s="96"/>
      <c r="AC164" s="97"/>
      <c r="AD164" s="95"/>
      <c r="AE164" s="96"/>
      <c r="AF164" s="96"/>
      <c r="AG164" s="96"/>
      <c r="AH164" s="96"/>
      <c r="AI164" s="96"/>
      <c r="AJ164" s="97"/>
      <c r="AK164" s="95"/>
      <c r="AL164" s="96"/>
      <c r="AM164" s="96"/>
      <c r="AN164" s="96"/>
      <c r="AO164" s="96"/>
      <c r="AP164" s="96"/>
      <c r="AQ164" s="97"/>
      <c r="AR164" s="95"/>
      <c r="AS164" s="96"/>
      <c r="AT164" s="96"/>
      <c r="AU164" s="96"/>
      <c r="AV164" s="96"/>
      <c r="AW164" s="96"/>
      <c r="AX164" s="97"/>
      <c r="AY164" s="95"/>
      <c r="AZ164" s="96"/>
      <c r="BA164" s="98"/>
      <c r="BB164" s="262"/>
      <c r="BC164" s="263"/>
      <c r="BD164" s="264"/>
      <c r="BE164" s="265"/>
      <c r="BF164" s="266"/>
      <c r="BG164" s="267"/>
      <c r="BH164" s="267"/>
      <c r="BI164" s="267"/>
      <c r="BJ164" s="268"/>
    </row>
    <row r="165" spans="2:62" ht="20.25" customHeight="1" x14ac:dyDescent="0.4">
      <c r="B165" s="297"/>
      <c r="C165" s="298"/>
      <c r="D165" s="299"/>
      <c r="E165" s="197"/>
      <c r="F165" s="198">
        <f>C164</f>
        <v>0</v>
      </c>
      <c r="G165" s="197"/>
      <c r="H165" s="198">
        <f>I164</f>
        <v>0</v>
      </c>
      <c r="I165" s="300"/>
      <c r="J165" s="301"/>
      <c r="K165" s="302"/>
      <c r="L165" s="303"/>
      <c r="M165" s="303"/>
      <c r="N165" s="299"/>
      <c r="O165" s="256"/>
      <c r="P165" s="257"/>
      <c r="Q165" s="257"/>
      <c r="R165" s="257"/>
      <c r="S165" s="258"/>
      <c r="T165" s="186" t="s">
        <v>203</v>
      </c>
      <c r="U165" s="110"/>
      <c r="V165" s="187"/>
      <c r="W165" s="163" t="str">
        <f>IF(W164="","",VLOOKUP(W164,'様式３－２'!$C$7:$L$48,10,FALSE))</f>
        <v/>
      </c>
      <c r="X165" s="164" t="str">
        <f>IF(X164="","",VLOOKUP(X164,'様式３－２'!$C$7:$L$48,10,FALSE))</f>
        <v/>
      </c>
      <c r="Y165" s="164" t="str">
        <f>IF(Y164="","",VLOOKUP(Y164,'様式３－２'!$C$7:$L$48,10,FALSE))</f>
        <v/>
      </c>
      <c r="Z165" s="164" t="str">
        <f>IF(Z164="","",VLOOKUP(Z164,'様式３－２'!$C$7:$L$48,10,FALSE))</f>
        <v/>
      </c>
      <c r="AA165" s="164" t="str">
        <f>IF(AA164="","",VLOOKUP(AA164,'様式３－２'!$C$7:$L$48,10,FALSE))</f>
        <v/>
      </c>
      <c r="AB165" s="164" t="str">
        <f>IF(AB164="","",VLOOKUP(AB164,'様式３－２'!$C$7:$L$48,10,FALSE))</f>
        <v/>
      </c>
      <c r="AC165" s="165" t="str">
        <f>IF(AC164="","",VLOOKUP(AC164,'様式３－２'!$C$7:$L$48,10,FALSE))</f>
        <v/>
      </c>
      <c r="AD165" s="163" t="str">
        <f>IF(AD164="","",VLOOKUP(AD164,'様式３－２'!$C$7:$L$48,10,FALSE))</f>
        <v/>
      </c>
      <c r="AE165" s="164" t="str">
        <f>IF(AE164="","",VLOOKUP(AE164,'様式３－２'!$C$7:$L$48,10,FALSE))</f>
        <v/>
      </c>
      <c r="AF165" s="164" t="str">
        <f>IF(AF164="","",VLOOKUP(AF164,'様式３－２'!$C$7:$L$48,10,FALSE))</f>
        <v/>
      </c>
      <c r="AG165" s="164" t="str">
        <f>IF(AG164="","",VLOOKUP(AG164,'様式３－２'!$C$7:$L$48,10,FALSE))</f>
        <v/>
      </c>
      <c r="AH165" s="164" t="str">
        <f>IF(AH164="","",VLOOKUP(AH164,'様式３－２'!$C$7:$L$48,10,FALSE))</f>
        <v/>
      </c>
      <c r="AI165" s="164" t="str">
        <f>IF(AI164="","",VLOOKUP(AI164,'様式３－２'!$C$7:$L$48,10,FALSE))</f>
        <v/>
      </c>
      <c r="AJ165" s="165" t="str">
        <f>IF(AJ164="","",VLOOKUP(AJ164,'様式３－２'!$C$7:$L$48,10,FALSE))</f>
        <v/>
      </c>
      <c r="AK165" s="163" t="str">
        <f>IF(AK164="","",VLOOKUP(AK164,'様式３－２'!$C$7:$L$48,10,FALSE))</f>
        <v/>
      </c>
      <c r="AL165" s="164" t="str">
        <f>IF(AL164="","",VLOOKUP(AL164,'様式３－２'!$C$7:$L$48,10,FALSE))</f>
        <v/>
      </c>
      <c r="AM165" s="164" t="str">
        <f>IF(AM164="","",VLOOKUP(AM164,'様式３－２'!$C$7:$L$48,10,FALSE))</f>
        <v/>
      </c>
      <c r="AN165" s="164" t="str">
        <f>IF(AN164="","",VLOOKUP(AN164,'様式３－２'!$C$7:$L$48,10,FALSE))</f>
        <v/>
      </c>
      <c r="AO165" s="164" t="str">
        <f>IF(AO164="","",VLOOKUP(AO164,'様式３－２'!$C$7:$L$48,10,FALSE))</f>
        <v/>
      </c>
      <c r="AP165" s="164" t="str">
        <f>IF(AP164="","",VLOOKUP(AP164,'様式３－２'!$C$7:$L$48,10,FALSE))</f>
        <v/>
      </c>
      <c r="AQ165" s="165" t="str">
        <f>IF(AQ164="","",VLOOKUP(AQ164,'様式３－２'!$C$7:$L$48,10,FALSE))</f>
        <v/>
      </c>
      <c r="AR165" s="163" t="str">
        <f>IF(AR164="","",VLOOKUP(AR164,'様式３－２'!$C$7:$L$48,10,FALSE))</f>
        <v/>
      </c>
      <c r="AS165" s="164" t="str">
        <f>IF(AS164="","",VLOOKUP(AS164,'様式３－２'!$C$7:$L$48,10,FALSE))</f>
        <v/>
      </c>
      <c r="AT165" s="164" t="str">
        <f>IF(AT164="","",VLOOKUP(AT164,'様式３－２'!$C$7:$L$48,10,FALSE))</f>
        <v/>
      </c>
      <c r="AU165" s="164" t="str">
        <f>IF(AU164="","",VLOOKUP(AU164,'様式３－２'!$C$7:$L$48,10,FALSE))</f>
        <v/>
      </c>
      <c r="AV165" s="164" t="str">
        <f>IF(AV164="","",VLOOKUP(AV164,'様式３－２'!$C$7:$L$48,10,FALSE))</f>
        <v/>
      </c>
      <c r="AW165" s="164" t="str">
        <f>IF(AW164="","",VLOOKUP(AW164,'様式３－２'!$C$7:$L$48,10,FALSE))</f>
        <v/>
      </c>
      <c r="AX165" s="165" t="str">
        <f>IF(AX164="","",VLOOKUP(AX164,'様式３－２'!$C$7:$L$48,10,FALSE))</f>
        <v/>
      </c>
      <c r="AY165" s="163" t="str">
        <f>IF(AY164="","",VLOOKUP(AY164,'様式３－２'!$C$7:$L$48,10,FALSE))</f>
        <v/>
      </c>
      <c r="AZ165" s="164" t="str">
        <f>IF(AZ164="","",VLOOKUP(AZ164,'様式３－２'!$C$7:$L$48,10,FALSE))</f>
        <v/>
      </c>
      <c r="BA165" s="164" t="str">
        <f>IF(BA164="","",VLOOKUP(BA164,'様式３－２'!$C$7:$L$48,10,FALSE))</f>
        <v/>
      </c>
      <c r="BB165" s="294">
        <f>IF($BE$4="４週",SUM(W165:AX165),IF($BE$4="暦月",SUM(W165:BA165),""))</f>
        <v>0</v>
      </c>
      <c r="BC165" s="295"/>
      <c r="BD165" s="296">
        <f>IF($BE$4="４週",BB165/4,IF($BE$4="暦月",(BB165/($BE$9/7)),""))</f>
        <v>0</v>
      </c>
      <c r="BE165" s="295"/>
      <c r="BF165" s="291"/>
      <c r="BG165" s="292"/>
      <c r="BH165" s="292"/>
      <c r="BI165" s="292"/>
      <c r="BJ165" s="293"/>
    </row>
    <row r="166" spans="2:62" ht="20.25" customHeight="1" x14ac:dyDescent="0.4">
      <c r="B166" s="277">
        <f>B164+1</f>
        <v>75</v>
      </c>
      <c r="C166" s="279"/>
      <c r="D166" s="280"/>
      <c r="E166" s="153"/>
      <c r="F166" s="154"/>
      <c r="G166" s="153"/>
      <c r="H166" s="154"/>
      <c r="I166" s="283"/>
      <c r="J166" s="284"/>
      <c r="K166" s="287"/>
      <c r="L166" s="288"/>
      <c r="M166" s="288"/>
      <c r="N166" s="280"/>
      <c r="O166" s="256"/>
      <c r="P166" s="257"/>
      <c r="Q166" s="257"/>
      <c r="R166" s="257"/>
      <c r="S166" s="258"/>
      <c r="T166" s="185" t="s">
        <v>18</v>
      </c>
      <c r="U166" s="108"/>
      <c r="V166" s="109"/>
      <c r="W166" s="95"/>
      <c r="X166" s="96"/>
      <c r="Y166" s="96"/>
      <c r="Z166" s="96"/>
      <c r="AA166" s="96"/>
      <c r="AB166" s="96"/>
      <c r="AC166" s="97"/>
      <c r="AD166" s="95"/>
      <c r="AE166" s="96"/>
      <c r="AF166" s="96"/>
      <c r="AG166" s="96"/>
      <c r="AH166" s="96"/>
      <c r="AI166" s="96"/>
      <c r="AJ166" s="97"/>
      <c r="AK166" s="95"/>
      <c r="AL166" s="96"/>
      <c r="AM166" s="96"/>
      <c r="AN166" s="96"/>
      <c r="AO166" s="96"/>
      <c r="AP166" s="96"/>
      <c r="AQ166" s="97"/>
      <c r="AR166" s="95"/>
      <c r="AS166" s="96"/>
      <c r="AT166" s="96"/>
      <c r="AU166" s="96"/>
      <c r="AV166" s="96"/>
      <c r="AW166" s="96"/>
      <c r="AX166" s="97"/>
      <c r="AY166" s="95"/>
      <c r="AZ166" s="96"/>
      <c r="BA166" s="98"/>
      <c r="BB166" s="262"/>
      <c r="BC166" s="263"/>
      <c r="BD166" s="264"/>
      <c r="BE166" s="265"/>
      <c r="BF166" s="266"/>
      <c r="BG166" s="267"/>
      <c r="BH166" s="267"/>
      <c r="BI166" s="267"/>
      <c r="BJ166" s="268"/>
    </row>
    <row r="167" spans="2:62" ht="20.25" customHeight="1" x14ac:dyDescent="0.4">
      <c r="B167" s="297"/>
      <c r="C167" s="298"/>
      <c r="D167" s="299"/>
      <c r="E167" s="197"/>
      <c r="F167" s="198">
        <f>C166</f>
        <v>0</v>
      </c>
      <c r="G167" s="197"/>
      <c r="H167" s="198">
        <f>I166</f>
        <v>0</v>
      </c>
      <c r="I167" s="300"/>
      <c r="J167" s="301"/>
      <c r="K167" s="302"/>
      <c r="L167" s="303"/>
      <c r="M167" s="303"/>
      <c r="N167" s="299"/>
      <c r="O167" s="256"/>
      <c r="P167" s="257"/>
      <c r="Q167" s="257"/>
      <c r="R167" s="257"/>
      <c r="S167" s="258"/>
      <c r="T167" s="186" t="s">
        <v>203</v>
      </c>
      <c r="U167" s="110"/>
      <c r="V167" s="187"/>
      <c r="W167" s="163" t="str">
        <f>IF(W166="","",VLOOKUP(W166,'様式３－２'!$C$7:$L$48,10,FALSE))</f>
        <v/>
      </c>
      <c r="X167" s="164" t="str">
        <f>IF(X166="","",VLOOKUP(X166,'様式３－２'!$C$7:$L$48,10,FALSE))</f>
        <v/>
      </c>
      <c r="Y167" s="164" t="str">
        <f>IF(Y166="","",VLOOKUP(Y166,'様式３－２'!$C$7:$L$48,10,FALSE))</f>
        <v/>
      </c>
      <c r="Z167" s="164" t="str">
        <f>IF(Z166="","",VLOOKUP(Z166,'様式３－２'!$C$7:$L$48,10,FALSE))</f>
        <v/>
      </c>
      <c r="AA167" s="164" t="str">
        <f>IF(AA166="","",VLOOKUP(AA166,'様式３－２'!$C$7:$L$48,10,FALSE))</f>
        <v/>
      </c>
      <c r="AB167" s="164" t="str">
        <f>IF(AB166="","",VLOOKUP(AB166,'様式３－２'!$C$7:$L$48,10,FALSE))</f>
        <v/>
      </c>
      <c r="AC167" s="165" t="str">
        <f>IF(AC166="","",VLOOKUP(AC166,'様式３－２'!$C$7:$L$48,10,FALSE))</f>
        <v/>
      </c>
      <c r="AD167" s="163" t="str">
        <f>IF(AD166="","",VLOOKUP(AD166,'様式３－２'!$C$7:$L$48,10,FALSE))</f>
        <v/>
      </c>
      <c r="AE167" s="164" t="str">
        <f>IF(AE166="","",VLOOKUP(AE166,'様式３－２'!$C$7:$L$48,10,FALSE))</f>
        <v/>
      </c>
      <c r="AF167" s="164" t="str">
        <f>IF(AF166="","",VLOOKUP(AF166,'様式３－２'!$C$7:$L$48,10,FALSE))</f>
        <v/>
      </c>
      <c r="AG167" s="164" t="str">
        <f>IF(AG166="","",VLOOKUP(AG166,'様式３－２'!$C$7:$L$48,10,FALSE))</f>
        <v/>
      </c>
      <c r="AH167" s="164" t="str">
        <f>IF(AH166="","",VLOOKUP(AH166,'様式３－２'!$C$7:$L$48,10,FALSE))</f>
        <v/>
      </c>
      <c r="AI167" s="164" t="str">
        <f>IF(AI166="","",VLOOKUP(AI166,'様式３－２'!$C$7:$L$48,10,FALSE))</f>
        <v/>
      </c>
      <c r="AJ167" s="165" t="str">
        <f>IF(AJ166="","",VLOOKUP(AJ166,'様式３－２'!$C$7:$L$48,10,FALSE))</f>
        <v/>
      </c>
      <c r="AK167" s="163" t="str">
        <f>IF(AK166="","",VLOOKUP(AK166,'様式３－２'!$C$7:$L$48,10,FALSE))</f>
        <v/>
      </c>
      <c r="AL167" s="164" t="str">
        <f>IF(AL166="","",VLOOKUP(AL166,'様式３－２'!$C$7:$L$48,10,FALSE))</f>
        <v/>
      </c>
      <c r="AM167" s="164" t="str">
        <f>IF(AM166="","",VLOOKUP(AM166,'様式３－２'!$C$7:$L$48,10,FALSE))</f>
        <v/>
      </c>
      <c r="AN167" s="164" t="str">
        <f>IF(AN166="","",VLOOKUP(AN166,'様式３－２'!$C$7:$L$48,10,FALSE))</f>
        <v/>
      </c>
      <c r="AO167" s="164" t="str">
        <f>IF(AO166="","",VLOOKUP(AO166,'様式３－２'!$C$7:$L$48,10,FALSE))</f>
        <v/>
      </c>
      <c r="AP167" s="164" t="str">
        <f>IF(AP166="","",VLOOKUP(AP166,'様式３－２'!$C$7:$L$48,10,FALSE))</f>
        <v/>
      </c>
      <c r="AQ167" s="165" t="str">
        <f>IF(AQ166="","",VLOOKUP(AQ166,'様式３－２'!$C$7:$L$48,10,FALSE))</f>
        <v/>
      </c>
      <c r="AR167" s="163" t="str">
        <f>IF(AR166="","",VLOOKUP(AR166,'様式３－２'!$C$7:$L$48,10,FALSE))</f>
        <v/>
      </c>
      <c r="AS167" s="164" t="str">
        <f>IF(AS166="","",VLOOKUP(AS166,'様式３－２'!$C$7:$L$48,10,FALSE))</f>
        <v/>
      </c>
      <c r="AT167" s="164" t="str">
        <f>IF(AT166="","",VLOOKUP(AT166,'様式３－２'!$C$7:$L$48,10,FALSE))</f>
        <v/>
      </c>
      <c r="AU167" s="164" t="str">
        <f>IF(AU166="","",VLOOKUP(AU166,'様式３－２'!$C$7:$L$48,10,FALSE))</f>
        <v/>
      </c>
      <c r="AV167" s="164" t="str">
        <f>IF(AV166="","",VLOOKUP(AV166,'様式３－２'!$C$7:$L$48,10,FALSE))</f>
        <v/>
      </c>
      <c r="AW167" s="164" t="str">
        <f>IF(AW166="","",VLOOKUP(AW166,'様式３－２'!$C$7:$L$48,10,FALSE))</f>
        <v/>
      </c>
      <c r="AX167" s="165" t="str">
        <f>IF(AX166="","",VLOOKUP(AX166,'様式３－２'!$C$7:$L$48,10,FALSE))</f>
        <v/>
      </c>
      <c r="AY167" s="163" t="str">
        <f>IF(AY166="","",VLOOKUP(AY166,'様式３－２'!$C$7:$L$48,10,FALSE))</f>
        <v/>
      </c>
      <c r="AZ167" s="164" t="str">
        <f>IF(AZ166="","",VLOOKUP(AZ166,'様式３－２'!$C$7:$L$48,10,FALSE))</f>
        <v/>
      </c>
      <c r="BA167" s="164" t="str">
        <f>IF(BA166="","",VLOOKUP(BA166,'様式３－２'!$C$7:$L$48,10,FALSE))</f>
        <v/>
      </c>
      <c r="BB167" s="294">
        <f>IF($BE$4="４週",SUM(W167:AX167),IF($BE$4="暦月",SUM(W167:BA167),""))</f>
        <v>0</v>
      </c>
      <c r="BC167" s="295"/>
      <c r="BD167" s="296">
        <f>IF($BE$4="４週",BB167/4,IF($BE$4="暦月",(BB167/($BE$9/7)),""))</f>
        <v>0</v>
      </c>
      <c r="BE167" s="295"/>
      <c r="BF167" s="291"/>
      <c r="BG167" s="292"/>
      <c r="BH167" s="292"/>
      <c r="BI167" s="292"/>
      <c r="BJ167" s="293"/>
    </row>
    <row r="168" spans="2:62" ht="20.25" customHeight="1" x14ac:dyDescent="0.4">
      <c r="B168" s="277">
        <f>B166+1</f>
        <v>76</v>
      </c>
      <c r="C168" s="279"/>
      <c r="D168" s="280"/>
      <c r="E168" s="153"/>
      <c r="F168" s="154"/>
      <c r="G168" s="153"/>
      <c r="H168" s="154"/>
      <c r="I168" s="283"/>
      <c r="J168" s="284"/>
      <c r="K168" s="287"/>
      <c r="L168" s="288"/>
      <c r="M168" s="288"/>
      <c r="N168" s="280"/>
      <c r="O168" s="256"/>
      <c r="P168" s="257"/>
      <c r="Q168" s="257"/>
      <c r="R168" s="257"/>
      <c r="S168" s="258"/>
      <c r="T168" s="185" t="s">
        <v>18</v>
      </c>
      <c r="U168" s="108"/>
      <c r="V168" s="109"/>
      <c r="W168" s="95"/>
      <c r="X168" s="96"/>
      <c r="Y168" s="96"/>
      <c r="Z168" s="96"/>
      <c r="AA168" s="96"/>
      <c r="AB168" s="96"/>
      <c r="AC168" s="97"/>
      <c r="AD168" s="95"/>
      <c r="AE168" s="96"/>
      <c r="AF168" s="96"/>
      <c r="AG168" s="96"/>
      <c r="AH168" s="96"/>
      <c r="AI168" s="96"/>
      <c r="AJ168" s="97"/>
      <c r="AK168" s="95"/>
      <c r="AL168" s="96"/>
      <c r="AM168" s="96"/>
      <c r="AN168" s="96"/>
      <c r="AO168" s="96"/>
      <c r="AP168" s="96"/>
      <c r="AQ168" s="97"/>
      <c r="AR168" s="95"/>
      <c r="AS168" s="96"/>
      <c r="AT168" s="96"/>
      <c r="AU168" s="96"/>
      <c r="AV168" s="96"/>
      <c r="AW168" s="96"/>
      <c r="AX168" s="97"/>
      <c r="AY168" s="95"/>
      <c r="AZ168" s="96"/>
      <c r="BA168" s="98"/>
      <c r="BB168" s="262"/>
      <c r="BC168" s="263"/>
      <c r="BD168" s="264"/>
      <c r="BE168" s="265"/>
      <c r="BF168" s="266"/>
      <c r="BG168" s="267"/>
      <c r="BH168" s="267"/>
      <c r="BI168" s="267"/>
      <c r="BJ168" s="268"/>
    </row>
    <row r="169" spans="2:62" ht="20.25" customHeight="1" x14ac:dyDescent="0.4">
      <c r="B169" s="297"/>
      <c r="C169" s="298"/>
      <c r="D169" s="299"/>
      <c r="E169" s="197"/>
      <c r="F169" s="198">
        <f>C168</f>
        <v>0</v>
      </c>
      <c r="G169" s="197"/>
      <c r="H169" s="198">
        <f>I168</f>
        <v>0</v>
      </c>
      <c r="I169" s="300"/>
      <c r="J169" s="301"/>
      <c r="K169" s="302"/>
      <c r="L169" s="303"/>
      <c r="M169" s="303"/>
      <c r="N169" s="299"/>
      <c r="O169" s="256"/>
      <c r="P169" s="257"/>
      <c r="Q169" s="257"/>
      <c r="R169" s="257"/>
      <c r="S169" s="258"/>
      <c r="T169" s="186" t="s">
        <v>203</v>
      </c>
      <c r="U169" s="110"/>
      <c r="V169" s="187"/>
      <c r="W169" s="163" t="str">
        <f>IF(W168="","",VLOOKUP(W168,'様式３－２'!$C$7:$L$48,10,FALSE))</f>
        <v/>
      </c>
      <c r="X169" s="164" t="str">
        <f>IF(X168="","",VLOOKUP(X168,'様式３－２'!$C$7:$L$48,10,FALSE))</f>
        <v/>
      </c>
      <c r="Y169" s="164" t="str">
        <f>IF(Y168="","",VLOOKUP(Y168,'様式３－２'!$C$7:$L$48,10,FALSE))</f>
        <v/>
      </c>
      <c r="Z169" s="164" t="str">
        <f>IF(Z168="","",VLOOKUP(Z168,'様式３－２'!$C$7:$L$48,10,FALSE))</f>
        <v/>
      </c>
      <c r="AA169" s="164" t="str">
        <f>IF(AA168="","",VLOOKUP(AA168,'様式３－２'!$C$7:$L$48,10,FALSE))</f>
        <v/>
      </c>
      <c r="AB169" s="164" t="str">
        <f>IF(AB168="","",VLOOKUP(AB168,'様式３－２'!$C$7:$L$48,10,FALSE))</f>
        <v/>
      </c>
      <c r="AC169" s="165" t="str">
        <f>IF(AC168="","",VLOOKUP(AC168,'様式３－２'!$C$7:$L$48,10,FALSE))</f>
        <v/>
      </c>
      <c r="AD169" s="163" t="str">
        <f>IF(AD168="","",VLOOKUP(AD168,'様式３－２'!$C$7:$L$48,10,FALSE))</f>
        <v/>
      </c>
      <c r="AE169" s="164" t="str">
        <f>IF(AE168="","",VLOOKUP(AE168,'様式３－２'!$C$7:$L$48,10,FALSE))</f>
        <v/>
      </c>
      <c r="AF169" s="164" t="str">
        <f>IF(AF168="","",VLOOKUP(AF168,'様式３－２'!$C$7:$L$48,10,FALSE))</f>
        <v/>
      </c>
      <c r="AG169" s="164" t="str">
        <f>IF(AG168="","",VLOOKUP(AG168,'様式３－２'!$C$7:$L$48,10,FALSE))</f>
        <v/>
      </c>
      <c r="AH169" s="164" t="str">
        <f>IF(AH168="","",VLOOKUP(AH168,'様式３－２'!$C$7:$L$48,10,FALSE))</f>
        <v/>
      </c>
      <c r="AI169" s="164" t="str">
        <f>IF(AI168="","",VLOOKUP(AI168,'様式３－２'!$C$7:$L$48,10,FALSE))</f>
        <v/>
      </c>
      <c r="AJ169" s="165" t="str">
        <f>IF(AJ168="","",VLOOKUP(AJ168,'様式３－２'!$C$7:$L$48,10,FALSE))</f>
        <v/>
      </c>
      <c r="AK169" s="163" t="str">
        <f>IF(AK168="","",VLOOKUP(AK168,'様式３－２'!$C$7:$L$48,10,FALSE))</f>
        <v/>
      </c>
      <c r="AL169" s="164" t="str">
        <f>IF(AL168="","",VLOOKUP(AL168,'様式３－２'!$C$7:$L$48,10,FALSE))</f>
        <v/>
      </c>
      <c r="AM169" s="164" t="str">
        <f>IF(AM168="","",VLOOKUP(AM168,'様式３－２'!$C$7:$L$48,10,FALSE))</f>
        <v/>
      </c>
      <c r="AN169" s="164" t="str">
        <f>IF(AN168="","",VLOOKUP(AN168,'様式３－２'!$C$7:$L$48,10,FALSE))</f>
        <v/>
      </c>
      <c r="AO169" s="164" t="str">
        <f>IF(AO168="","",VLOOKUP(AO168,'様式３－２'!$C$7:$L$48,10,FALSE))</f>
        <v/>
      </c>
      <c r="AP169" s="164" t="str">
        <f>IF(AP168="","",VLOOKUP(AP168,'様式３－２'!$C$7:$L$48,10,FALSE))</f>
        <v/>
      </c>
      <c r="AQ169" s="165" t="str">
        <f>IF(AQ168="","",VLOOKUP(AQ168,'様式３－２'!$C$7:$L$48,10,FALSE))</f>
        <v/>
      </c>
      <c r="AR169" s="163" t="str">
        <f>IF(AR168="","",VLOOKUP(AR168,'様式３－２'!$C$7:$L$48,10,FALSE))</f>
        <v/>
      </c>
      <c r="AS169" s="164" t="str">
        <f>IF(AS168="","",VLOOKUP(AS168,'様式３－２'!$C$7:$L$48,10,FALSE))</f>
        <v/>
      </c>
      <c r="AT169" s="164" t="str">
        <f>IF(AT168="","",VLOOKUP(AT168,'様式３－２'!$C$7:$L$48,10,FALSE))</f>
        <v/>
      </c>
      <c r="AU169" s="164" t="str">
        <f>IF(AU168="","",VLOOKUP(AU168,'様式３－２'!$C$7:$L$48,10,FALSE))</f>
        <v/>
      </c>
      <c r="AV169" s="164" t="str">
        <f>IF(AV168="","",VLOOKUP(AV168,'様式３－２'!$C$7:$L$48,10,FALSE))</f>
        <v/>
      </c>
      <c r="AW169" s="164" t="str">
        <f>IF(AW168="","",VLOOKUP(AW168,'様式３－２'!$C$7:$L$48,10,FALSE))</f>
        <v/>
      </c>
      <c r="AX169" s="165" t="str">
        <f>IF(AX168="","",VLOOKUP(AX168,'様式３－２'!$C$7:$L$48,10,FALSE))</f>
        <v/>
      </c>
      <c r="AY169" s="163" t="str">
        <f>IF(AY168="","",VLOOKUP(AY168,'様式３－２'!$C$7:$L$48,10,FALSE))</f>
        <v/>
      </c>
      <c r="AZ169" s="164" t="str">
        <f>IF(AZ168="","",VLOOKUP(AZ168,'様式３－２'!$C$7:$L$48,10,FALSE))</f>
        <v/>
      </c>
      <c r="BA169" s="164" t="str">
        <f>IF(BA168="","",VLOOKUP(BA168,'様式３－２'!$C$7:$L$48,10,FALSE))</f>
        <v/>
      </c>
      <c r="BB169" s="294">
        <f>IF($BE$4="４週",SUM(W169:AX169),IF($BE$4="暦月",SUM(W169:BA169),""))</f>
        <v>0</v>
      </c>
      <c r="BC169" s="295"/>
      <c r="BD169" s="296">
        <f>IF($BE$4="４週",BB169/4,IF($BE$4="暦月",(BB169/($BE$9/7)),""))</f>
        <v>0</v>
      </c>
      <c r="BE169" s="295"/>
      <c r="BF169" s="291"/>
      <c r="BG169" s="292"/>
      <c r="BH169" s="292"/>
      <c r="BI169" s="292"/>
      <c r="BJ169" s="293"/>
    </row>
    <row r="170" spans="2:62" ht="20.25" customHeight="1" x14ac:dyDescent="0.4">
      <c r="B170" s="277">
        <f>B168+1</f>
        <v>77</v>
      </c>
      <c r="C170" s="279"/>
      <c r="D170" s="280"/>
      <c r="E170" s="153"/>
      <c r="F170" s="154"/>
      <c r="G170" s="153"/>
      <c r="H170" s="154"/>
      <c r="I170" s="283"/>
      <c r="J170" s="284"/>
      <c r="K170" s="287"/>
      <c r="L170" s="288"/>
      <c r="M170" s="288"/>
      <c r="N170" s="280"/>
      <c r="O170" s="256"/>
      <c r="P170" s="257"/>
      <c r="Q170" s="257"/>
      <c r="R170" s="257"/>
      <c r="S170" s="258"/>
      <c r="T170" s="185" t="s">
        <v>18</v>
      </c>
      <c r="U170" s="108"/>
      <c r="V170" s="109"/>
      <c r="W170" s="95"/>
      <c r="X170" s="96"/>
      <c r="Y170" s="96"/>
      <c r="Z170" s="96"/>
      <c r="AA170" s="96"/>
      <c r="AB170" s="96"/>
      <c r="AC170" s="97"/>
      <c r="AD170" s="95"/>
      <c r="AE170" s="96"/>
      <c r="AF170" s="96"/>
      <c r="AG170" s="96"/>
      <c r="AH170" s="96"/>
      <c r="AI170" s="96"/>
      <c r="AJ170" s="97"/>
      <c r="AK170" s="95"/>
      <c r="AL170" s="96"/>
      <c r="AM170" s="96"/>
      <c r="AN170" s="96"/>
      <c r="AO170" s="96"/>
      <c r="AP170" s="96"/>
      <c r="AQ170" s="97"/>
      <c r="AR170" s="95"/>
      <c r="AS170" s="96"/>
      <c r="AT170" s="96"/>
      <c r="AU170" s="96"/>
      <c r="AV170" s="96"/>
      <c r="AW170" s="96"/>
      <c r="AX170" s="97"/>
      <c r="AY170" s="95"/>
      <c r="AZ170" s="96"/>
      <c r="BA170" s="98"/>
      <c r="BB170" s="262"/>
      <c r="BC170" s="263"/>
      <c r="BD170" s="264"/>
      <c r="BE170" s="265"/>
      <c r="BF170" s="266"/>
      <c r="BG170" s="267"/>
      <c r="BH170" s="267"/>
      <c r="BI170" s="267"/>
      <c r="BJ170" s="268"/>
    </row>
    <row r="171" spans="2:62" ht="20.25" customHeight="1" x14ac:dyDescent="0.4">
      <c r="B171" s="297"/>
      <c r="C171" s="298"/>
      <c r="D171" s="299"/>
      <c r="E171" s="197"/>
      <c r="F171" s="198">
        <f>C170</f>
        <v>0</v>
      </c>
      <c r="G171" s="197"/>
      <c r="H171" s="198">
        <f>I170</f>
        <v>0</v>
      </c>
      <c r="I171" s="300"/>
      <c r="J171" s="301"/>
      <c r="K171" s="302"/>
      <c r="L171" s="303"/>
      <c r="M171" s="303"/>
      <c r="N171" s="299"/>
      <c r="O171" s="256"/>
      <c r="P171" s="257"/>
      <c r="Q171" s="257"/>
      <c r="R171" s="257"/>
      <c r="S171" s="258"/>
      <c r="T171" s="186" t="s">
        <v>203</v>
      </c>
      <c r="U171" s="110"/>
      <c r="V171" s="187"/>
      <c r="W171" s="163" t="str">
        <f>IF(W170="","",VLOOKUP(W170,'様式３－２'!$C$7:$L$48,10,FALSE))</f>
        <v/>
      </c>
      <c r="X171" s="164" t="str">
        <f>IF(X170="","",VLOOKUP(X170,'様式３－２'!$C$7:$L$48,10,FALSE))</f>
        <v/>
      </c>
      <c r="Y171" s="164" t="str">
        <f>IF(Y170="","",VLOOKUP(Y170,'様式３－２'!$C$7:$L$48,10,FALSE))</f>
        <v/>
      </c>
      <c r="Z171" s="164" t="str">
        <f>IF(Z170="","",VLOOKUP(Z170,'様式３－２'!$C$7:$L$48,10,FALSE))</f>
        <v/>
      </c>
      <c r="AA171" s="164" t="str">
        <f>IF(AA170="","",VLOOKUP(AA170,'様式３－２'!$C$7:$L$48,10,FALSE))</f>
        <v/>
      </c>
      <c r="AB171" s="164" t="str">
        <f>IF(AB170="","",VLOOKUP(AB170,'様式３－２'!$C$7:$L$48,10,FALSE))</f>
        <v/>
      </c>
      <c r="AC171" s="165" t="str">
        <f>IF(AC170="","",VLOOKUP(AC170,'様式３－２'!$C$7:$L$48,10,FALSE))</f>
        <v/>
      </c>
      <c r="AD171" s="163" t="str">
        <f>IF(AD170="","",VLOOKUP(AD170,'様式３－２'!$C$7:$L$48,10,FALSE))</f>
        <v/>
      </c>
      <c r="AE171" s="164" t="str">
        <f>IF(AE170="","",VLOOKUP(AE170,'様式３－２'!$C$7:$L$48,10,FALSE))</f>
        <v/>
      </c>
      <c r="AF171" s="164" t="str">
        <f>IF(AF170="","",VLOOKUP(AF170,'様式３－２'!$C$7:$L$48,10,FALSE))</f>
        <v/>
      </c>
      <c r="AG171" s="164" t="str">
        <f>IF(AG170="","",VLOOKUP(AG170,'様式３－２'!$C$7:$L$48,10,FALSE))</f>
        <v/>
      </c>
      <c r="AH171" s="164" t="str">
        <f>IF(AH170="","",VLOOKUP(AH170,'様式３－２'!$C$7:$L$48,10,FALSE))</f>
        <v/>
      </c>
      <c r="AI171" s="164" t="str">
        <f>IF(AI170="","",VLOOKUP(AI170,'様式３－２'!$C$7:$L$48,10,FALSE))</f>
        <v/>
      </c>
      <c r="AJ171" s="165" t="str">
        <f>IF(AJ170="","",VLOOKUP(AJ170,'様式３－２'!$C$7:$L$48,10,FALSE))</f>
        <v/>
      </c>
      <c r="AK171" s="163" t="str">
        <f>IF(AK170="","",VLOOKUP(AK170,'様式３－２'!$C$7:$L$48,10,FALSE))</f>
        <v/>
      </c>
      <c r="AL171" s="164" t="str">
        <f>IF(AL170="","",VLOOKUP(AL170,'様式３－２'!$C$7:$L$48,10,FALSE))</f>
        <v/>
      </c>
      <c r="AM171" s="164" t="str">
        <f>IF(AM170="","",VLOOKUP(AM170,'様式３－２'!$C$7:$L$48,10,FALSE))</f>
        <v/>
      </c>
      <c r="AN171" s="164" t="str">
        <f>IF(AN170="","",VLOOKUP(AN170,'様式３－２'!$C$7:$L$48,10,FALSE))</f>
        <v/>
      </c>
      <c r="AO171" s="164" t="str">
        <f>IF(AO170="","",VLOOKUP(AO170,'様式３－２'!$C$7:$L$48,10,FALSE))</f>
        <v/>
      </c>
      <c r="AP171" s="164" t="str">
        <f>IF(AP170="","",VLOOKUP(AP170,'様式３－２'!$C$7:$L$48,10,FALSE))</f>
        <v/>
      </c>
      <c r="AQ171" s="165" t="str">
        <f>IF(AQ170="","",VLOOKUP(AQ170,'様式３－２'!$C$7:$L$48,10,FALSE))</f>
        <v/>
      </c>
      <c r="AR171" s="163" t="str">
        <f>IF(AR170="","",VLOOKUP(AR170,'様式３－２'!$C$7:$L$48,10,FALSE))</f>
        <v/>
      </c>
      <c r="AS171" s="164" t="str">
        <f>IF(AS170="","",VLOOKUP(AS170,'様式３－２'!$C$7:$L$48,10,FALSE))</f>
        <v/>
      </c>
      <c r="AT171" s="164" t="str">
        <f>IF(AT170="","",VLOOKUP(AT170,'様式３－２'!$C$7:$L$48,10,FALSE))</f>
        <v/>
      </c>
      <c r="AU171" s="164" t="str">
        <f>IF(AU170="","",VLOOKUP(AU170,'様式３－２'!$C$7:$L$48,10,FALSE))</f>
        <v/>
      </c>
      <c r="AV171" s="164" t="str">
        <f>IF(AV170="","",VLOOKUP(AV170,'様式３－２'!$C$7:$L$48,10,FALSE))</f>
        <v/>
      </c>
      <c r="AW171" s="164" t="str">
        <f>IF(AW170="","",VLOOKUP(AW170,'様式３－２'!$C$7:$L$48,10,FALSE))</f>
        <v/>
      </c>
      <c r="AX171" s="165" t="str">
        <f>IF(AX170="","",VLOOKUP(AX170,'様式３－２'!$C$7:$L$48,10,FALSE))</f>
        <v/>
      </c>
      <c r="AY171" s="163" t="str">
        <f>IF(AY170="","",VLOOKUP(AY170,'様式３－２'!$C$7:$L$48,10,FALSE))</f>
        <v/>
      </c>
      <c r="AZ171" s="164" t="str">
        <f>IF(AZ170="","",VLOOKUP(AZ170,'様式３－２'!$C$7:$L$48,10,FALSE))</f>
        <v/>
      </c>
      <c r="BA171" s="164" t="str">
        <f>IF(BA170="","",VLOOKUP(BA170,'様式３－２'!$C$7:$L$48,10,FALSE))</f>
        <v/>
      </c>
      <c r="BB171" s="294">
        <f>IF($BE$4="４週",SUM(W171:AX171),IF($BE$4="暦月",SUM(W171:BA171),""))</f>
        <v>0</v>
      </c>
      <c r="BC171" s="295"/>
      <c r="BD171" s="296">
        <f>IF($BE$4="４週",BB171/4,IF($BE$4="暦月",(BB171/($BE$9/7)),""))</f>
        <v>0</v>
      </c>
      <c r="BE171" s="295"/>
      <c r="BF171" s="291"/>
      <c r="BG171" s="292"/>
      <c r="BH171" s="292"/>
      <c r="BI171" s="292"/>
      <c r="BJ171" s="293"/>
    </row>
    <row r="172" spans="2:62" ht="20.25" customHeight="1" x14ac:dyDescent="0.4">
      <c r="B172" s="277">
        <f>B170+1</f>
        <v>78</v>
      </c>
      <c r="C172" s="279"/>
      <c r="D172" s="280"/>
      <c r="E172" s="153"/>
      <c r="F172" s="154"/>
      <c r="G172" s="153"/>
      <c r="H172" s="154"/>
      <c r="I172" s="283"/>
      <c r="J172" s="284"/>
      <c r="K172" s="287"/>
      <c r="L172" s="288"/>
      <c r="M172" s="288"/>
      <c r="N172" s="280"/>
      <c r="O172" s="256"/>
      <c r="P172" s="257"/>
      <c r="Q172" s="257"/>
      <c r="R172" s="257"/>
      <c r="S172" s="258"/>
      <c r="T172" s="185" t="s">
        <v>18</v>
      </c>
      <c r="U172" s="108"/>
      <c r="V172" s="109"/>
      <c r="W172" s="95"/>
      <c r="X172" s="96"/>
      <c r="Y172" s="96"/>
      <c r="Z172" s="96"/>
      <c r="AA172" s="96"/>
      <c r="AB172" s="96"/>
      <c r="AC172" s="97"/>
      <c r="AD172" s="95"/>
      <c r="AE172" s="96"/>
      <c r="AF172" s="96"/>
      <c r="AG172" s="96"/>
      <c r="AH172" s="96"/>
      <c r="AI172" s="96"/>
      <c r="AJ172" s="97"/>
      <c r="AK172" s="95"/>
      <c r="AL172" s="96"/>
      <c r="AM172" s="96"/>
      <c r="AN172" s="96"/>
      <c r="AO172" s="96"/>
      <c r="AP172" s="96"/>
      <c r="AQ172" s="97"/>
      <c r="AR172" s="95"/>
      <c r="AS172" s="96"/>
      <c r="AT172" s="96"/>
      <c r="AU172" s="96"/>
      <c r="AV172" s="96"/>
      <c r="AW172" s="96"/>
      <c r="AX172" s="97"/>
      <c r="AY172" s="95"/>
      <c r="AZ172" s="96"/>
      <c r="BA172" s="98"/>
      <c r="BB172" s="262"/>
      <c r="BC172" s="263"/>
      <c r="BD172" s="264"/>
      <c r="BE172" s="265"/>
      <c r="BF172" s="266"/>
      <c r="BG172" s="267"/>
      <c r="BH172" s="267"/>
      <c r="BI172" s="267"/>
      <c r="BJ172" s="268"/>
    </row>
    <row r="173" spans="2:62" ht="20.25" customHeight="1" x14ac:dyDescent="0.4">
      <c r="B173" s="297"/>
      <c r="C173" s="298"/>
      <c r="D173" s="299"/>
      <c r="E173" s="197"/>
      <c r="F173" s="198">
        <f>C172</f>
        <v>0</v>
      </c>
      <c r="G173" s="197"/>
      <c r="H173" s="198">
        <f>I172</f>
        <v>0</v>
      </c>
      <c r="I173" s="300"/>
      <c r="J173" s="301"/>
      <c r="K173" s="302"/>
      <c r="L173" s="303"/>
      <c r="M173" s="303"/>
      <c r="N173" s="299"/>
      <c r="O173" s="256"/>
      <c r="P173" s="257"/>
      <c r="Q173" s="257"/>
      <c r="R173" s="257"/>
      <c r="S173" s="258"/>
      <c r="T173" s="186" t="s">
        <v>203</v>
      </c>
      <c r="U173" s="110"/>
      <c r="V173" s="187"/>
      <c r="W173" s="163" t="str">
        <f>IF(W172="","",VLOOKUP(W172,'様式３－２'!$C$7:$L$48,10,FALSE))</f>
        <v/>
      </c>
      <c r="X173" s="164" t="str">
        <f>IF(X172="","",VLOOKUP(X172,'様式３－２'!$C$7:$L$48,10,FALSE))</f>
        <v/>
      </c>
      <c r="Y173" s="164" t="str">
        <f>IF(Y172="","",VLOOKUP(Y172,'様式３－２'!$C$7:$L$48,10,FALSE))</f>
        <v/>
      </c>
      <c r="Z173" s="164" t="str">
        <f>IF(Z172="","",VLOOKUP(Z172,'様式３－２'!$C$7:$L$48,10,FALSE))</f>
        <v/>
      </c>
      <c r="AA173" s="164" t="str">
        <f>IF(AA172="","",VLOOKUP(AA172,'様式３－２'!$C$7:$L$48,10,FALSE))</f>
        <v/>
      </c>
      <c r="AB173" s="164" t="str">
        <f>IF(AB172="","",VLOOKUP(AB172,'様式３－２'!$C$7:$L$48,10,FALSE))</f>
        <v/>
      </c>
      <c r="AC173" s="165" t="str">
        <f>IF(AC172="","",VLOOKUP(AC172,'様式３－２'!$C$7:$L$48,10,FALSE))</f>
        <v/>
      </c>
      <c r="AD173" s="163" t="str">
        <f>IF(AD172="","",VLOOKUP(AD172,'様式３－２'!$C$7:$L$48,10,FALSE))</f>
        <v/>
      </c>
      <c r="AE173" s="164" t="str">
        <f>IF(AE172="","",VLOOKUP(AE172,'様式３－２'!$C$7:$L$48,10,FALSE))</f>
        <v/>
      </c>
      <c r="AF173" s="164" t="str">
        <f>IF(AF172="","",VLOOKUP(AF172,'様式３－２'!$C$7:$L$48,10,FALSE))</f>
        <v/>
      </c>
      <c r="AG173" s="164" t="str">
        <f>IF(AG172="","",VLOOKUP(AG172,'様式３－２'!$C$7:$L$48,10,FALSE))</f>
        <v/>
      </c>
      <c r="AH173" s="164" t="str">
        <f>IF(AH172="","",VLOOKUP(AH172,'様式３－２'!$C$7:$L$48,10,FALSE))</f>
        <v/>
      </c>
      <c r="AI173" s="164" t="str">
        <f>IF(AI172="","",VLOOKUP(AI172,'様式３－２'!$C$7:$L$48,10,FALSE))</f>
        <v/>
      </c>
      <c r="AJ173" s="165" t="str">
        <f>IF(AJ172="","",VLOOKUP(AJ172,'様式３－２'!$C$7:$L$48,10,FALSE))</f>
        <v/>
      </c>
      <c r="AK173" s="163" t="str">
        <f>IF(AK172="","",VLOOKUP(AK172,'様式３－２'!$C$7:$L$48,10,FALSE))</f>
        <v/>
      </c>
      <c r="AL173" s="164" t="str">
        <f>IF(AL172="","",VLOOKUP(AL172,'様式３－２'!$C$7:$L$48,10,FALSE))</f>
        <v/>
      </c>
      <c r="AM173" s="164" t="str">
        <f>IF(AM172="","",VLOOKUP(AM172,'様式３－２'!$C$7:$L$48,10,FALSE))</f>
        <v/>
      </c>
      <c r="AN173" s="164" t="str">
        <f>IF(AN172="","",VLOOKUP(AN172,'様式３－２'!$C$7:$L$48,10,FALSE))</f>
        <v/>
      </c>
      <c r="AO173" s="164" t="str">
        <f>IF(AO172="","",VLOOKUP(AO172,'様式３－２'!$C$7:$L$48,10,FALSE))</f>
        <v/>
      </c>
      <c r="AP173" s="164" t="str">
        <f>IF(AP172="","",VLOOKUP(AP172,'様式３－２'!$C$7:$L$48,10,FALSE))</f>
        <v/>
      </c>
      <c r="AQ173" s="165" t="str">
        <f>IF(AQ172="","",VLOOKUP(AQ172,'様式３－２'!$C$7:$L$48,10,FALSE))</f>
        <v/>
      </c>
      <c r="AR173" s="163" t="str">
        <f>IF(AR172="","",VLOOKUP(AR172,'様式３－２'!$C$7:$L$48,10,FALSE))</f>
        <v/>
      </c>
      <c r="AS173" s="164" t="str">
        <f>IF(AS172="","",VLOOKUP(AS172,'様式３－２'!$C$7:$L$48,10,FALSE))</f>
        <v/>
      </c>
      <c r="AT173" s="164" t="str">
        <f>IF(AT172="","",VLOOKUP(AT172,'様式３－２'!$C$7:$L$48,10,FALSE))</f>
        <v/>
      </c>
      <c r="AU173" s="164" t="str">
        <f>IF(AU172="","",VLOOKUP(AU172,'様式３－２'!$C$7:$L$48,10,FALSE))</f>
        <v/>
      </c>
      <c r="AV173" s="164" t="str">
        <f>IF(AV172="","",VLOOKUP(AV172,'様式３－２'!$C$7:$L$48,10,FALSE))</f>
        <v/>
      </c>
      <c r="AW173" s="164" t="str">
        <f>IF(AW172="","",VLOOKUP(AW172,'様式３－２'!$C$7:$L$48,10,FALSE))</f>
        <v/>
      </c>
      <c r="AX173" s="165" t="str">
        <f>IF(AX172="","",VLOOKUP(AX172,'様式３－２'!$C$7:$L$48,10,FALSE))</f>
        <v/>
      </c>
      <c r="AY173" s="163" t="str">
        <f>IF(AY172="","",VLOOKUP(AY172,'様式３－２'!$C$7:$L$48,10,FALSE))</f>
        <v/>
      </c>
      <c r="AZ173" s="164" t="str">
        <f>IF(AZ172="","",VLOOKUP(AZ172,'様式３－２'!$C$7:$L$48,10,FALSE))</f>
        <v/>
      </c>
      <c r="BA173" s="164" t="str">
        <f>IF(BA172="","",VLOOKUP(BA172,'様式３－２'!$C$7:$L$48,10,FALSE))</f>
        <v/>
      </c>
      <c r="BB173" s="294">
        <f>IF($BE$4="４週",SUM(W173:AX173),IF($BE$4="暦月",SUM(W173:BA173),""))</f>
        <v>0</v>
      </c>
      <c r="BC173" s="295"/>
      <c r="BD173" s="296">
        <f>IF($BE$4="４週",BB173/4,IF($BE$4="暦月",(BB173/($BE$9/7)),""))</f>
        <v>0</v>
      </c>
      <c r="BE173" s="295"/>
      <c r="BF173" s="291"/>
      <c r="BG173" s="292"/>
      <c r="BH173" s="292"/>
      <c r="BI173" s="292"/>
      <c r="BJ173" s="293"/>
    </row>
    <row r="174" spans="2:62" ht="20.25" customHeight="1" x14ac:dyDescent="0.4">
      <c r="B174" s="277">
        <f>B172+1</f>
        <v>79</v>
      </c>
      <c r="C174" s="279"/>
      <c r="D174" s="280"/>
      <c r="E174" s="153"/>
      <c r="F174" s="154"/>
      <c r="G174" s="153"/>
      <c r="H174" s="154"/>
      <c r="I174" s="283"/>
      <c r="J174" s="284"/>
      <c r="K174" s="287"/>
      <c r="L174" s="288"/>
      <c r="M174" s="288"/>
      <c r="N174" s="280"/>
      <c r="O174" s="256"/>
      <c r="P174" s="257"/>
      <c r="Q174" s="257"/>
      <c r="R174" s="257"/>
      <c r="S174" s="258"/>
      <c r="T174" s="185" t="s">
        <v>18</v>
      </c>
      <c r="U174" s="108"/>
      <c r="V174" s="109"/>
      <c r="W174" s="95"/>
      <c r="X174" s="96"/>
      <c r="Y174" s="96"/>
      <c r="Z174" s="96"/>
      <c r="AA174" s="96"/>
      <c r="AB174" s="96"/>
      <c r="AC174" s="97"/>
      <c r="AD174" s="95"/>
      <c r="AE174" s="96"/>
      <c r="AF174" s="96"/>
      <c r="AG174" s="96"/>
      <c r="AH174" s="96"/>
      <c r="AI174" s="96"/>
      <c r="AJ174" s="97"/>
      <c r="AK174" s="95"/>
      <c r="AL174" s="96"/>
      <c r="AM174" s="96"/>
      <c r="AN174" s="96"/>
      <c r="AO174" s="96"/>
      <c r="AP174" s="96"/>
      <c r="AQ174" s="97"/>
      <c r="AR174" s="95"/>
      <c r="AS174" s="96"/>
      <c r="AT174" s="96"/>
      <c r="AU174" s="96"/>
      <c r="AV174" s="96"/>
      <c r="AW174" s="96"/>
      <c r="AX174" s="97"/>
      <c r="AY174" s="95"/>
      <c r="AZ174" s="96"/>
      <c r="BA174" s="98"/>
      <c r="BB174" s="262"/>
      <c r="BC174" s="263"/>
      <c r="BD174" s="264"/>
      <c r="BE174" s="265"/>
      <c r="BF174" s="266"/>
      <c r="BG174" s="267"/>
      <c r="BH174" s="267"/>
      <c r="BI174" s="267"/>
      <c r="BJ174" s="268"/>
    </row>
    <row r="175" spans="2:62" ht="20.25" customHeight="1" x14ac:dyDescent="0.4">
      <c r="B175" s="297"/>
      <c r="C175" s="298"/>
      <c r="D175" s="299"/>
      <c r="E175" s="197"/>
      <c r="F175" s="198">
        <f>C174</f>
        <v>0</v>
      </c>
      <c r="G175" s="197"/>
      <c r="H175" s="198">
        <f>I174</f>
        <v>0</v>
      </c>
      <c r="I175" s="300"/>
      <c r="J175" s="301"/>
      <c r="K175" s="302"/>
      <c r="L175" s="303"/>
      <c r="M175" s="303"/>
      <c r="N175" s="299"/>
      <c r="O175" s="256"/>
      <c r="P175" s="257"/>
      <c r="Q175" s="257"/>
      <c r="R175" s="257"/>
      <c r="S175" s="258"/>
      <c r="T175" s="186" t="s">
        <v>203</v>
      </c>
      <c r="U175" s="110"/>
      <c r="V175" s="187"/>
      <c r="W175" s="163" t="str">
        <f>IF(W174="","",VLOOKUP(W174,'様式３－２'!$C$7:$L$48,10,FALSE))</f>
        <v/>
      </c>
      <c r="X175" s="164" t="str">
        <f>IF(X174="","",VLOOKUP(X174,'様式３－２'!$C$7:$L$48,10,FALSE))</f>
        <v/>
      </c>
      <c r="Y175" s="164" t="str">
        <f>IF(Y174="","",VLOOKUP(Y174,'様式３－２'!$C$7:$L$48,10,FALSE))</f>
        <v/>
      </c>
      <c r="Z175" s="164" t="str">
        <f>IF(Z174="","",VLOOKUP(Z174,'様式３－２'!$C$7:$L$48,10,FALSE))</f>
        <v/>
      </c>
      <c r="AA175" s="164" t="str">
        <f>IF(AA174="","",VLOOKUP(AA174,'様式３－２'!$C$7:$L$48,10,FALSE))</f>
        <v/>
      </c>
      <c r="AB175" s="164" t="str">
        <f>IF(AB174="","",VLOOKUP(AB174,'様式３－２'!$C$7:$L$48,10,FALSE))</f>
        <v/>
      </c>
      <c r="AC175" s="165" t="str">
        <f>IF(AC174="","",VLOOKUP(AC174,'様式３－２'!$C$7:$L$48,10,FALSE))</f>
        <v/>
      </c>
      <c r="AD175" s="163" t="str">
        <f>IF(AD174="","",VLOOKUP(AD174,'様式３－２'!$C$7:$L$48,10,FALSE))</f>
        <v/>
      </c>
      <c r="AE175" s="164" t="str">
        <f>IF(AE174="","",VLOOKUP(AE174,'様式３－２'!$C$7:$L$48,10,FALSE))</f>
        <v/>
      </c>
      <c r="AF175" s="164" t="str">
        <f>IF(AF174="","",VLOOKUP(AF174,'様式３－２'!$C$7:$L$48,10,FALSE))</f>
        <v/>
      </c>
      <c r="AG175" s="164" t="str">
        <f>IF(AG174="","",VLOOKUP(AG174,'様式３－２'!$C$7:$L$48,10,FALSE))</f>
        <v/>
      </c>
      <c r="AH175" s="164" t="str">
        <f>IF(AH174="","",VLOOKUP(AH174,'様式３－２'!$C$7:$L$48,10,FALSE))</f>
        <v/>
      </c>
      <c r="AI175" s="164" t="str">
        <f>IF(AI174="","",VLOOKUP(AI174,'様式３－２'!$C$7:$L$48,10,FALSE))</f>
        <v/>
      </c>
      <c r="AJ175" s="165" t="str">
        <f>IF(AJ174="","",VLOOKUP(AJ174,'様式３－２'!$C$7:$L$48,10,FALSE))</f>
        <v/>
      </c>
      <c r="AK175" s="163" t="str">
        <f>IF(AK174="","",VLOOKUP(AK174,'様式３－２'!$C$7:$L$48,10,FALSE))</f>
        <v/>
      </c>
      <c r="AL175" s="164" t="str">
        <f>IF(AL174="","",VLOOKUP(AL174,'様式３－２'!$C$7:$L$48,10,FALSE))</f>
        <v/>
      </c>
      <c r="AM175" s="164" t="str">
        <f>IF(AM174="","",VLOOKUP(AM174,'様式３－２'!$C$7:$L$48,10,FALSE))</f>
        <v/>
      </c>
      <c r="AN175" s="164" t="str">
        <f>IF(AN174="","",VLOOKUP(AN174,'様式３－２'!$C$7:$L$48,10,FALSE))</f>
        <v/>
      </c>
      <c r="AO175" s="164" t="str">
        <f>IF(AO174="","",VLOOKUP(AO174,'様式３－２'!$C$7:$L$48,10,FALSE))</f>
        <v/>
      </c>
      <c r="AP175" s="164" t="str">
        <f>IF(AP174="","",VLOOKUP(AP174,'様式３－２'!$C$7:$L$48,10,FALSE))</f>
        <v/>
      </c>
      <c r="AQ175" s="165" t="str">
        <f>IF(AQ174="","",VLOOKUP(AQ174,'様式３－２'!$C$7:$L$48,10,FALSE))</f>
        <v/>
      </c>
      <c r="AR175" s="163" t="str">
        <f>IF(AR174="","",VLOOKUP(AR174,'様式３－２'!$C$7:$L$48,10,FALSE))</f>
        <v/>
      </c>
      <c r="AS175" s="164" t="str">
        <f>IF(AS174="","",VLOOKUP(AS174,'様式３－２'!$C$7:$L$48,10,FALSE))</f>
        <v/>
      </c>
      <c r="AT175" s="164" t="str">
        <f>IF(AT174="","",VLOOKUP(AT174,'様式３－２'!$C$7:$L$48,10,FALSE))</f>
        <v/>
      </c>
      <c r="AU175" s="164" t="str">
        <f>IF(AU174="","",VLOOKUP(AU174,'様式３－２'!$C$7:$L$48,10,FALSE))</f>
        <v/>
      </c>
      <c r="AV175" s="164" t="str">
        <f>IF(AV174="","",VLOOKUP(AV174,'様式３－２'!$C$7:$L$48,10,FALSE))</f>
        <v/>
      </c>
      <c r="AW175" s="164" t="str">
        <f>IF(AW174="","",VLOOKUP(AW174,'様式３－２'!$C$7:$L$48,10,FALSE))</f>
        <v/>
      </c>
      <c r="AX175" s="165" t="str">
        <f>IF(AX174="","",VLOOKUP(AX174,'様式３－２'!$C$7:$L$48,10,FALSE))</f>
        <v/>
      </c>
      <c r="AY175" s="163" t="str">
        <f>IF(AY174="","",VLOOKUP(AY174,'様式３－２'!$C$7:$L$48,10,FALSE))</f>
        <v/>
      </c>
      <c r="AZ175" s="164" t="str">
        <f>IF(AZ174="","",VLOOKUP(AZ174,'様式３－２'!$C$7:$L$48,10,FALSE))</f>
        <v/>
      </c>
      <c r="BA175" s="164" t="str">
        <f>IF(BA174="","",VLOOKUP(BA174,'様式３－２'!$C$7:$L$48,10,FALSE))</f>
        <v/>
      </c>
      <c r="BB175" s="294">
        <f>IF($BE$4="４週",SUM(W175:AX175),IF($BE$4="暦月",SUM(W175:BA175),""))</f>
        <v>0</v>
      </c>
      <c r="BC175" s="295"/>
      <c r="BD175" s="296">
        <f>IF($BE$4="４週",BB175/4,IF($BE$4="暦月",(BB175/($BE$9/7)),""))</f>
        <v>0</v>
      </c>
      <c r="BE175" s="295"/>
      <c r="BF175" s="291"/>
      <c r="BG175" s="292"/>
      <c r="BH175" s="292"/>
      <c r="BI175" s="292"/>
      <c r="BJ175" s="293"/>
    </row>
    <row r="176" spans="2:62" ht="20.25" customHeight="1" x14ac:dyDescent="0.4">
      <c r="B176" s="277">
        <f>B174+1</f>
        <v>80</v>
      </c>
      <c r="C176" s="279"/>
      <c r="D176" s="280"/>
      <c r="E176" s="153"/>
      <c r="F176" s="154"/>
      <c r="G176" s="153"/>
      <c r="H176" s="154"/>
      <c r="I176" s="283"/>
      <c r="J176" s="284"/>
      <c r="K176" s="287"/>
      <c r="L176" s="288"/>
      <c r="M176" s="288"/>
      <c r="N176" s="280"/>
      <c r="O176" s="256"/>
      <c r="P176" s="257"/>
      <c r="Q176" s="257"/>
      <c r="R176" s="257"/>
      <c r="S176" s="258"/>
      <c r="T176" s="185" t="s">
        <v>18</v>
      </c>
      <c r="U176" s="108"/>
      <c r="V176" s="109"/>
      <c r="W176" s="95"/>
      <c r="X176" s="96"/>
      <c r="Y176" s="96"/>
      <c r="Z176" s="96"/>
      <c r="AA176" s="96"/>
      <c r="AB176" s="96"/>
      <c r="AC176" s="97"/>
      <c r="AD176" s="95"/>
      <c r="AE176" s="96"/>
      <c r="AF176" s="96"/>
      <c r="AG176" s="96"/>
      <c r="AH176" s="96"/>
      <c r="AI176" s="96"/>
      <c r="AJ176" s="97"/>
      <c r="AK176" s="95"/>
      <c r="AL176" s="96"/>
      <c r="AM176" s="96"/>
      <c r="AN176" s="96"/>
      <c r="AO176" s="96"/>
      <c r="AP176" s="96"/>
      <c r="AQ176" s="97"/>
      <c r="AR176" s="95"/>
      <c r="AS176" s="96"/>
      <c r="AT176" s="96"/>
      <c r="AU176" s="96"/>
      <c r="AV176" s="96"/>
      <c r="AW176" s="96"/>
      <c r="AX176" s="97"/>
      <c r="AY176" s="95"/>
      <c r="AZ176" s="96"/>
      <c r="BA176" s="98"/>
      <c r="BB176" s="262"/>
      <c r="BC176" s="263"/>
      <c r="BD176" s="264"/>
      <c r="BE176" s="265"/>
      <c r="BF176" s="266"/>
      <c r="BG176" s="267"/>
      <c r="BH176" s="267"/>
      <c r="BI176" s="267"/>
      <c r="BJ176" s="268"/>
    </row>
    <row r="177" spans="2:62" ht="20.25" customHeight="1" x14ac:dyDescent="0.4">
      <c r="B177" s="297"/>
      <c r="C177" s="298"/>
      <c r="D177" s="299"/>
      <c r="E177" s="197"/>
      <c r="F177" s="198">
        <f>C176</f>
        <v>0</v>
      </c>
      <c r="G177" s="197"/>
      <c r="H177" s="198">
        <f>I176</f>
        <v>0</v>
      </c>
      <c r="I177" s="300"/>
      <c r="J177" s="301"/>
      <c r="K177" s="302"/>
      <c r="L177" s="303"/>
      <c r="M177" s="303"/>
      <c r="N177" s="299"/>
      <c r="O177" s="256"/>
      <c r="P177" s="257"/>
      <c r="Q177" s="257"/>
      <c r="R177" s="257"/>
      <c r="S177" s="258"/>
      <c r="T177" s="186" t="s">
        <v>203</v>
      </c>
      <c r="U177" s="110"/>
      <c r="V177" s="187"/>
      <c r="W177" s="163" t="str">
        <f>IF(W176="","",VLOOKUP(W176,'様式３－２'!$C$7:$L$48,10,FALSE))</f>
        <v/>
      </c>
      <c r="X177" s="164" t="str">
        <f>IF(X176="","",VLOOKUP(X176,'様式３－２'!$C$7:$L$48,10,FALSE))</f>
        <v/>
      </c>
      <c r="Y177" s="164" t="str">
        <f>IF(Y176="","",VLOOKUP(Y176,'様式３－２'!$C$7:$L$48,10,FALSE))</f>
        <v/>
      </c>
      <c r="Z177" s="164" t="str">
        <f>IF(Z176="","",VLOOKUP(Z176,'様式３－２'!$C$7:$L$48,10,FALSE))</f>
        <v/>
      </c>
      <c r="AA177" s="164" t="str">
        <f>IF(AA176="","",VLOOKUP(AA176,'様式３－２'!$C$7:$L$48,10,FALSE))</f>
        <v/>
      </c>
      <c r="AB177" s="164" t="str">
        <f>IF(AB176="","",VLOOKUP(AB176,'様式３－２'!$C$7:$L$48,10,FALSE))</f>
        <v/>
      </c>
      <c r="AC177" s="165" t="str">
        <f>IF(AC176="","",VLOOKUP(AC176,'様式３－２'!$C$7:$L$48,10,FALSE))</f>
        <v/>
      </c>
      <c r="AD177" s="163" t="str">
        <f>IF(AD176="","",VLOOKUP(AD176,'様式３－２'!$C$7:$L$48,10,FALSE))</f>
        <v/>
      </c>
      <c r="AE177" s="164" t="str">
        <f>IF(AE176="","",VLOOKUP(AE176,'様式３－２'!$C$7:$L$48,10,FALSE))</f>
        <v/>
      </c>
      <c r="AF177" s="164" t="str">
        <f>IF(AF176="","",VLOOKUP(AF176,'様式３－２'!$C$7:$L$48,10,FALSE))</f>
        <v/>
      </c>
      <c r="AG177" s="164" t="str">
        <f>IF(AG176="","",VLOOKUP(AG176,'様式３－２'!$C$7:$L$48,10,FALSE))</f>
        <v/>
      </c>
      <c r="AH177" s="164" t="str">
        <f>IF(AH176="","",VLOOKUP(AH176,'様式３－２'!$C$7:$L$48,10,FALSE))</f>
        <v/>
      </c>
      <c r="AI177" s="164" t="str">
        <f>IF(AI176="","",VLOOKUP(AI176,'様式３－２'!$C$7:$L$48,10,FALSE))</f>
        <v/>
      </c>
      <c r="AJ177" s="165" t="str">
        <f>IF(AJ176="","",VLOOKUP(AJ176,'様式３－２'!$C$7:$L$48,10,FALSE))</f>
        <v/>
      </c>
      <c r="AK177" s="163" t="str">
        <f>IF(AK176="","",VLOOKUP(AK176,'様式３－２'!$C$7:$L$48,10,FALSE))</f>
        <v/>
      </c>
      <c r="AL177" s="164" t="str">
        <f>IF(AL176="","",VLOOKUP(AL176,'様式３－２'!$C$7:$L$48,10,FALSE))</f>
        <v/>
      </c>
      <c r="AM177" s="164" t="str">
        <f>IF(AM176="","",VLOOKUP(AM176,'様式３－２'!$C$7:$L$48,10,FALSE))</f>
        <v/>
      </c>
      <c r="AN177" s="164" t="str">
        <f>IF(AN176="","",VLOOKUP(AN176,'様式３－２'!$C$7:$L$48,10,FALSE))</f>
        <v/>
      </c>
      <c r="AO177" s="164" t="str">
        <f>IF(AO176="","",VLOOKUP(AO176,'様式３－２'!$C$7:$L$48,10,FALSE))</f>
        <v/>
      </c>
      <c r="AP177" s="164" t="str">
        <f>IF(AP176="","",VLOOKUP(AP176,'様式３－２'!$C$7:$L$48,10,FALSE))</f>
        <v/>
      </c>
      <c r="AQ177" s="165" t="str">
        <f>IF(AQ176="","",VLOOKUP(AQ176,'様式３－２'!$C$7:$L$48,10,FALSE))</f>
        <v/>
      </c>
      <c r="AR177" s="163" t="str">
        <f>IF(AR176="","",VLOOKUP(AR176,'様式３－２'!$C$7:$L$48,10,FALSE))</f>
        <v/>
      </c>
      <c r="AS177" s="164" t="str">
        <f>IF(AS176="","",VLOOKUP(AS176,'様式３－２'!$C$7:$L$48,10,FALSE))</f>
        <v/>
      </c>
      <c r="AT177" s="164" t="str">
        <f>IF(AT176="","",VLOOKUP(AT176,'様式３－２'!$C$7:$L$48,10,FALSE))</f>
        <v/>
      </c>
      <c r="AU177" s="164" t="str">
        <f>IF(AU176="","",VLOOKUP(AU176,'様式３－２'!$C$7:$L$48,10,FALSE))</f>
        <v/>
      </c>
      <c r="AV177" s="164" t="str">
        <f>IF(AV176="","",VLOOKUP(AV176,'様式３－２'!$C$7:$L$48,10,FALSE))</f>
        <v/>
      </c>
      <c r="AW177" s="164" t="str">
        <f>IF(AW176="","",VLOOKUP(AW176,'様式３－２'!$C$7:$L$48,10,FALSE))</f>
        <v/>
      </c>
      <c r="AX177" s="165" t="str">
        <f>IF(AX176="","",VLOOKUP(AX176,'様式３－２'!$C$7:$L$48,10,FALSE))</f>
        <v/>
      </c>
      <c r="AY177" s="163" t="str">
        <f>IF(AY176="","",VLOOKUP(AY176,'様式３－２'!$C$7:$L$48,10,FALSE))</f>
        <v/>
      </c>
      <c r="AZ177" s="164" t="str">
        <f>IF(AZ176="","",VLOOKUP(AZ176,'様式３－２'!$C$7:$L$48,10,FALSE))</f>
        <v/>
      </c>
      <c r="BA177" s="164" t="str">
        <f>IF(BA176="","",VLOOKUP(BA176,'様式３－２'!$C$7:$L$48,10,FALSE))</f>
        <v/>
      </c>
      <c r="BB177" s="294">
        <f>IF($BE$4="４週",SUM(W177:AX177),IF($BE$4="暦月",SUM(W177:BA177),""))</f>
        <v>0</v>
      </c>
      <c r="BC177" s="295"/>
      <c r="BD177" s="296">
        <f>IF($BE$4="４週",BB177/4,IF($BE$4="暦月",(BB177/($BE$9/7)),""))</f>
        <v>0</v>
      </c>
      <c r="BE177" s="295"/>
      <c r="BF177" s="291"/>
      <c r="BG177" s="292"/>
      <c r="BH177" s="292"/>
      <c r="BI177" s="292"/>
      <c r="BJ177" s="293"/>
    </row>
    <row r="178" spans="2:62" ht="20.25" customHeight="1" x14ac:dyDescent="0.4">
      <c r="B178" s="277">
        <f>B176+1</f>
        <v>81</v>
      </c>
      <c r="C178" s="279"/>
      <c r="D178" s="280"/>
      <c r="E178" s="153"/>
      <c r="F178" s="154"/>
      <c r="G178" s="153"/>
      <c r="H178" s="154"/>
      <c r="I178" s="283"/>
      <c r="J178" s="284"/>
      <c r="K178" s="287"/>
      <c r="L178" s="288"/>
      <c r="M178" s="288"/>
      <c r="N178" s="280"/>
      <c r="O178" s="256"/>
      <c r="P178" s="257"/>
      <c r="Q178" s="257"/>
      <c r="R178" s="257"/>
      <c r="S178" s="258"/>
      <c r="T178" s="185" t="s">
        <v>18</v>
      </c>
      <c r="U178" s="108"/>
      <c r="V178" s="109"/>
      <c r="W178" s="95"/>
      <c r="X178" s="96"/>
      <c r="Y178" s="96"/>
      <c r="Z178" s="96"/>
      <c r="AA178" s="96"/>
      <c r="AB178" s="96"/>
      <c r="AC178" s="97"/>
      <c r="AD178" s="95"/>
      <c r="AE178" s="96"/>
      <c r="AF178" s="96"/>
      <c r="AG178" s="96"/>
      <c r="AH178" s="96"/>
      <c r="AI178" s="96"/>
      <c r="AJ178" s="97"/>
      <c r="AK178" s="95"/>
      <c r="AL178" s="96"/>
      <c r="AM178" s="96"/>
      <c r="AN178" s="96"/>
      <c r="AO178" s="96"/>
      <c r="AP178" s="96"/>
      <c r="AQ178" s="97"/>
      <c r="AR178" s="95"/>
      <c r="AS178" s="96"/>
      <c r="AT178" s="96"/>
      <c r="AU178" s="96"/>
      <c r="AV178" s="96"/>
      <c r="AW178" s="96"/>
      <c r="AX178" s="97"/>
      <c r="AY178" s="95"/>
      <c r="AZ178" s="96"/>
      <c r="BA178" s="98"/>
      <c r="BB178" s="262"/>
      <c r="BC178" s="263"/>
      <c r="BD178" s="264"/>
      <c r="BE178" s="265"/>
      <c r="BF178" s="266"/>
      <c r="BG178" s="267"/>
      <c r="BH178" s="267"/>
      <c r="BI178" s="267"/>
      <c r="BJ178" s="268"/>
    </row>
    <row r="179" spans="2:62" ht="20.25" customHeight="1" x14ac:dyDescent="0.4">
      <c r="B179" s="297"/>
      <c r="C179" s="298"/>
      <c r="D179" s="299"/>
      <c r="E179" s="197"/>
      <c r="F179" s="198">
        <f>C178</f>
        <v>0</v>
      </c>
      <c r="G179" s="197"/>
      <c r="H179" s="198">
        <f>I178</f>
        <v>0</v>
      </c>
      <c r="I179" s="300"/>
      <c r="J179" s="301"/>
      <c r="K179" s="302"/>
      <c r="L179" s="303"/>
      <c r="M179" s="303"/>
      <c r="N179" s="299"/>
      <c r="O179" s="256"/>
      <c r="P179" s="257"/>
      <c r="Q179" s="257"/>
      <c r="R179" s="257"/>
      <c r="S179" s="258"/>
      <c r="T179" s="186" t="s">
        <v>203</v>
      </c>
      <c r="U179" s="110"/>
      <c r="V179" s="187"/>
      <c r="W179" s="163" t="str">
        <f>IF(W178="","",VLOOKUP(W178,'様式３－２'!$C$7:$L$48,10,FALSE))</f>
        <v/>
      </c>
      <c r="X179" s="164" t="str">
        <f>IF(X178="","",VLOOKUP(X178,'様式３－２'!$C$7:$L$48,10,FALSE))</f>
        <v/>
      </c>
      <c r="Y179" s="164" t="str">
        <f>IF(Y178="","",VLOOKUP(Y178,'様式３－２'!$C$7:$L$48,10,FALSE))</f>
        <v/>
      </c>
      <c r="Z179" s="164" t="str">
        <f>IF(Z178="","",VLOOKUP(Z178,'様式３－２'!$C$7:$L$48,10,FALSE))</f>
        <v/>
      </c>
      <c r="AA179" s="164" t="str">
        <f>IF(AA178="","",VLOOKUP(AA178,'様式３－２'!$C$7:$L$48,10,FALSE))</f>
        <v/>
      </c>
      <c r="AB179" s="164" t="str">
        <f>IF(AB178="","",VLOOKUP(AB178,'様式３－２'!$C$7:$L$48,10,FALSE))</f>
        <v/>
      </c>
      <c r="AC179" s="165" t="str">
        <f>IF(AC178="","",VLOOKUP(AC178,'様式３－２'!$C$7:$L$48,10,FALSE))</f>
        <v/>
      </c>
      <c r="AD179" s="163" t="str">
        <f>IF(AD178="","",VLOOKUP(AD178,'様式３－２'!$C$7:$L$48,10,FALSE))</f>
        <v/>
      </c>
      <c r="AE179" s="164" t="str">
        <f>IF(AE178="","",VLOOKUP(AE178,'様式３－２'!$C$7:$L$48,10,FALSE))</f>
        <v/>
      </c>
      <c r="AF179" s="164" t="str">
        <f>IF(AF178="","",VLOOKUP(AF178,'様式３－２'!$C$7:$L$48,10,FALSE))</f>
        <v/>
      </c>
      <c r="AG179" s="164" t="str">
        <f>IF(AG178="","",VLOOKUP(AG178,'様式３－２'!$C$7:$L$48,10,FALSE))</f>
        <v/>
      </c>
      <c r="AH179" s="164" t="str">
        <f>IF(AH178="","",VLOOKUP(AH178,'様式３－２'!$C$7:$L$48,10,FALSE))</f>
        <v/>
      </c>
      <c r="AI179" s="164" t="str">
        <f>IF(AI178="","",VLOOKUP(AI178,'様式３－２'!$C$7:$L$48,10,FALSE))</f>
        <v/>
      </c>
      <c r="AJ179" s="165" t="str">
        <f>IF(AJ178="","",VLOOKUP(AJ178,'様式３－２'!$C$7:$L$48,10,FALSE))</f>
        <v/>
      </c>
      <c r="AK179" s="163" t="str">
        <f>IF(AK178="","",VLOOKUP(AK178,'様式３－２'!$C$7:$L$48,10,FALSE))</f>
        <v/>
      </c>
      <c r="AL179" s="164" t="str">
        <f>IF(AL178="","",VLOOKUP(AL178,'様式３－２'!$C$7:$L$48,10,FALSE))</f>
        <v/>
      </c>
      <c r="AM179" s="164" t="str">
        <f>IF(AM178="","",VLOOKUP(AM178,'様式３－２'!$C$7:$L$48,10,FALSE))</f>
        <v/>
      </c>
      <c r="AN179" s="164" t="str">
        <f>IF(AN178="","",VLOOKUP(AN178,'様式３－２'!$C$7:$L$48,10,FALSE))</f>
        <v/>
      </c>
      <c r="AO179" s="164" t="str">
        <f>IF(AO178="","",VLOOKUP(AO178,'様式３－２'!$C$7:$L$48,10,FALSE))</f>
        <v/>
      </c>
      <c r="AP179" s="164" t="str">
        <f>IF(AP178="","",VLOOKUP(AP178,'様式３－２'!$C$7:$L$48,10,FALSE))</f>
        <v/>
      </c>
      <c r="AQ179" s="165" t="str">
        <f>IF(AQ178="","",VLOOKUP(AQ178,'様式３－２'!$C$7:$L$48,10,FALSE))</f>
        <v/>
      </c>
      <c r="AR179" s="163" t="str">
        <f>IF(AR178="","",VLOOKUP(AR178,'様式３－２'!$C$7:$L$48,10,FALSE))</f>
        <v/>
      </c>
      <c r="AS179" s="164" t="str">
        <f>IF(AS178="","",VLOOKUP(AS178,'様式３－２'!$C$7:$L$48,10,FALSE))</f>
        <v/>
      </c>
      <c r="AT179" s="164" t="str">
        <f>IF(AT178="","",VLOOKUP(AT178,'様式３－２'!$C$7:$L$48,10,FALSE))</f>
        <v/>
      </c>
      <c r="AU179" s="164" t="str">
        <f>IF(AU178="","",VLOOKUP(AU178,'様式３－２'!$C$7:$L$48,10,FALSE))</f>
        <v/>
      </c>
      <c r="AV179" s="164" t="str">
        <f>IF(AV178="","",VLOOKUP(AV178,'様式３－２'!$C$7:$L$48,10,FALSE))</f>
        <v/>
      </c>
      <c r="AW179" s="164" t="str">
        <f>IF(AW178="","",VLOOKUP(AW178,'様式３－２'!$C$7:$L$48,10,FALSE))</f>
        <v/>
      </c>
      <c r="AX179" s="165" t="str">
        <f>IF(AX178="","",VLOOKUP(AX178,'様式３－２'!$C$7:$L$48,10,FALSE))</f>
        <v/>
      </c>
      <c r="AY179" s="163" t="str">
        <f>IF(AY178="","",VLOOKUP(AY178,'様式３－２'!$C$7:$L$48,10,FALSE))</f>
        <v/>
      </c>
      <c r="AZ179" s="164" t="str">
        <f>IF(AZ178="","",VLOOKUP(AZ178,'様式３－２'!$C$7:$L$48,10,FALSE))</f>
        <v/>
      </c>
      <c r="BA179" s="164" t="str">
        <f>IF(BA178="","",VLOOKUP(BA178,'様式３－２'!$C$7:$L$48,10,FALSE))</f>
        <v/>
      </c>
      <c r="BB179" s="294">
        <f>IF($BE$4="４週",SUM(W179:AX179),IF($BE$4="暦月",SUM(W179:BA179),""))</f>
        <v>0</v>
      </c>
      <c r="BC179" s="295"/>
      <c r="BD179" s="296">
        <f>IF($BE$4="４週",BB179/4,IF($BE$4="暦月",(BB179/($BE$9/7)),""))</f>
        <v>0</v>
      </c>
      <c r="BE179" s="295"/>
      <c r="BF179" s="291"/>
      <c r="BG179" s="292"/>
      <c r="BH179" s="292"/>
      <c r="BI179" s="292"/>
      <c r="BJ179" s="293"/>
    </row>
    <row r="180" spans="2:62" ht="20.25" customHeight="1" x14ac:dyDescent="0.4">
      <c r="B180" s="277">
        <f>B178+1</f>
        <v>82</v>
      </c>
      <c r="C180" s="279"/>
      <c r="D180" s="280"/>
      <c r="E180" s="153"/>
      <c r="F180" s="154"/>
      <c r="G180" s="153"/>
      <c r="H180" s="154"/>
      <c r="I180" s="283"/>
      <c r="J180" s="284"/>
      <c r="K180" s="287"/>
      <c r="L180" s="288"/>
      <c r="M180" s="288"/>
      <c r="N180" s="280"/>
      <c r="O180" s="256"/>
      <c r="P180" s="257"/>
      <c r="Q180" s="257"/>
      <c r="R180" s="257"/>
      <c r="S180" s="258"/>
      <c r="T180" s="185" t="s">
        <v>18</v>
      </c>
      <c r="U180" s="108"/>
      <c r="V180" s="109"/>
      <c r="W180" s="95"/>
      <c r="X180" s="96"/>
      <c r="Y180" s="96"/>
      <c r="Z180" s="96"/>
      <c r="AA180" s="96"/>
      <c r="AB180" s="96"/>
      <c r="AC180" s="97"/>
      <c r="AD180" s="95"/>
      <c r="AE180" s="96"/>
      <c r="AF180" s="96"/>
      <c r="AG180" s="96"/>
      <c r="AH180" s="96"/>
      <c r="AI180" s="96"/>
      <c r="AJ180" s="97"/>
      <c r="AK180" s="95"/>
      <c r="AL180" s="96"/>
      <c r="AM180" s="96"/>
      <c r="AN180" s="96"/>
      <c r="AO180" s="96"/>
      <c r="AP180" s="96"/>
      <c r="AQ180" s="97"/>
      <c r="AR180" s="95"/>
      <c r="AS180" s="96"/>
      <c r="AT180" s="96"/>
      <c r="AU180" s="96"/>
      <c r="AV180" s="96"/>
      <c r="AW180" s="96"/>
      <c r="AX180" s="97"/>
      <c r="AY180" s="95"/>
      <c r="AZ180" s="96"/>
      <c r="BA180" s="98"/>
      <c r="BB180" s="262"/>
      <c r="BC180" s="263"/>
      <c r="BD180" s="264"/>
      <c r="BE180" s="265"/>
      <c r="BF180" s="266"/>
      <c r="BG180" s="267"/>
      <c r="BH180" s="267"/>
      <c r="BI180" s="267"/>
      <c r="BJ180" s="268"/>
    </row>
    <row r="181" spans="2:62" ht="20.25" customHeight="1" x14ac:dyDescent="0.4">
      <c r="B181" s="297"/>
      <c r="C181" s="298"/>
      <c r="D181" s="299"/>
      <c r="E181" s="197"/>
      <c r="F181" s="198">
        <f>C180</f>
        <v>0</v>
      </c>
      <c r="G181" s="197"/>
      <c r="H181" s="198">
        <f>I180</f>
        <v>0</v>
      </c>
      <c r="I181" s="300"/>
      <c r="J181" s="301"/>
      <c r="K181" s="302"/>
      <c r="L181" s="303"/>
      <c r="M181" s="303"/>
      <c r="N181" s="299"/>
      <c r="O181" s="256"/>
      <c r="P181" s="257"/>
      <c r="Q181" s="257"/>
      <c r="R181" s="257"/>
      <c r="S181" s="258"/>
      <c r="T181" s="186" t="s">
        <v>203</v>
      </c>
      <c r="U181" s="110"/>
      <c r="V181" s="187"/>
      <c r="W181" s="163" t="str">
        <f>IF(W180="","",VLOOKUP(W180,'様式３－２'!$C$7:$L$48,10,FALSE))</f>
        <v/>
      </c>
      <c r="X181" s="164" t="str">
        <f>IF(X180="","",VLOOKUP(X180,'様式３－２'!$C$7:$L$48,10,FALSE))</f>
        <v/>
      </c>
      <c r="Y181" s="164" t="str">
        <f>IF(Y180="","",VLOOKUP(Y180,'様式３－２'!$C$7:$L$48,10,FALSE))</f>
        <v/>
      </c>
      <c r="Z181" s="164" t="str">
        <f>IF(Z180="","",VLOOKUP(Z180,'様式３－２'!$C$7:$L$48,10,FALSE))</f>
        <v/>
      </c>
      <c r="AA181" s="164" t="str">
        <f>IF(AA180="","",VLOOKUP(AA180,'様式３－２'!$C$7:$L$48,10,FALSE))</f>
        <v/>
      </c>
      <c r="AB181" s="164" t="str">
        <f>IF(AB180="","",VLOOKUP(AB180,'様式３－２'!$C$7:$L$48,10,FALSE))</f>
        <v/>
      </c>
      <c r="AC181" s="165" t="str">
        <f>IF(AC180="","",VLOOKUP(AC180,'様式３－２'!$C$7:$L$48,10,FALSE))</f>
        <v/>
      </c>
      <c r="AD181" s="163" t="str">
        <f>IF(AD180="","",VLOOKUP(AD180,'様式３－２'!$C$7:$L$48,10,FALSE))</f>
        <v/>
      </c>
      <c r="AE181" s="164" t="str">
        <f>IF(AE180="","",VLOOKUP(AE180,'様式３－２'!$C$7:$L$48,10,FALSE))</f>
        <v/>
      </c>
      <c r="AF181" s="164" t="str">
        <f>IF(AF180="","",VLOOKUP(AF180,'様式３－２'!$C$7:$L$48,10,FALSE))</f>
        <v/>
      </c>
      <c r="AG181" s="164" t="str">
        <f>IF(AG180="","",VLOOKUP(AG180,'様式３－２'!$C$7:$L$48,10,FALSE))</f>
        <v/>
      </c>
      <c r="AH181" s="164" t="str">
        <f>IF(AH180="","",VLOOKUP(AH180,'様式３－２'!$C$7:$L$48,10,FALSE))</f>
        <v/>
      </c>
      <c r="AI181" s="164" t="str">
        <f>IF(AI180="","",VLOOKUP(AI180,'様式３－２'!$C$7:$L$48,10,FALSE))</f>
        <v/>
      </c>
      <c r="AJ181" s="165" t="str">
        <f>IF(AJ180="","",VLOOKUP(AJ180,'様式３－２'!$C$7:$L$48,10,FALSE))</f>
        <v/>
      </c>
      <c r="AK181" s="163" t="str">
        <f>IF(AK180="","",VLOOKUP(AK180,'様式３－２'!$C$7:$L$48,10,FALSE))</f>
        <v/>
      </c>
      <c r="AL181" s="164" t="str">
        <f>IF(AL180="","",VLOOKUP(AL180,'様式３－２'!$C$7:$L$48,10,FALSE))</f>
        <v/>
      </c>
      <c r="AM181" s="164" t="str">
        <f>IF(AM180="","",VLOOKUP(AM180,'様式３－２'!$C$7:$L$48,10,FALSE))</f>
        <v/>
      </c>
      <c r="AN181" s="164" t="str">
        <f>IF(AN180="","",VLOOKUP(AN180,'様式３－２'!$C$7:$L$48,10,FALSE))</f>
        <v/>
      </c>
      <c r="AO181" s="164" t="str">
        <f>IF(AO180="","",VLOOKUP(AO180,'様式３－２'!$C$7:$L$48,10,FALSE))</f>
        <v/>
      </c>
      <c r="AP181" s="164" t="str">
        <f>IF(AP180="","",VLOOKUP(AP180,'様式３－２'!$C$7:$L$48,10,FALSE))</f>
        <v/>
      </c>
      <c r="AQ181" s="165" t="str">
        <f>IF(AQ180="","",VLOOKUP(AQ180,'様式３－２'!$C$7:$L$48,10,FALSE))</f>
        <v/>
      </c>
      <c r="AR181" s="163" t="str">
        <f>IF(AR180="","",VLOOKUP(AR180,'様式３－２'!$C$7:$L$48,10,FALSE))</f>
        <v/>
      </c>
      <c r="AS181" s="164" t="str">
        <f>IF(AS180="","",VLOOKUP(AS180,'様式３－２'!$C$7:$L$48,10,FALSE))</f>
        <v/>
      </c>
      <c r="AT181" s="164" t="str">
        <f>IF(AT180="","",VLOOKUP(AT180,'様式３－２'!$C$7:$L$48,10,FALSE))</f>
        <v/>
      </c>
      <c r="AU181" s="164" t="str">
        <f>IF(AU180="","",VLOOKUP(AU180,'様式３－２'!$C$7:$L$48,10,FALSE))</f>
        <v/>
      </c>
      <c r="AV181" s="164" t="str">
        <f>IF(AV180="","",VLOOKUP(AV180,'様式３－２'!$C$7:$L$48,10,FALSE))</f>
        <v/>
      </c>
      <c r="AW181" s="164" t="str">
        <f>IF(AW180="","",VLOOKUP(AW180,'様式３－２'!$C$7:$L$48,10,FALSE))</f>
        <v/>
      </c>
      <c r="AX181" s="165" t="str">
        <f>IF(AX180="","",VLOOKUP(AX180,'様式３－２'!$C$7:$L$48,10,FALSE))</f>
        <v/>
      </c>
      <c r="AY181" s="163" t="str">
        <f>IF(AY180="","",VLOOKUP(AY180,'様式３－２'!$C$7:$L$48,10,FALSE))</f>
        <v/>
      </c>
      <c r="AZ181" s="164" t="str">
        <f>IF(AZ180="","",VLOOKUP(AZ180,'様式３－２'!$C$7:$L$48,10,FALSE))</f>
        <v/>
      </c>
      <c r="BA181" s="164" t="str">
        <f>IF(BA180="","",VLOOKUP(BA180,'様式３－２'!$C$7:$L$48,10,FALSE))</f>
        <v/>
      </c>
      <c r="BB181" s="294">
        <f>IF($BE$4="４週",SUM(W181:AX181),IF($BE$4="暦月",SUM(W181:BA181),""))</f>
        <v>0</v>
      </c>
      <c r="BC181" s="295"/>
      <c r="BD181" s="296">
        <f>IF($BE$4="４週",BB181/4,IF($BE$4="暦月",(BB181/($BE$9/7)),""))</f>
        <v>0</v>
      </c>
      <c r="BE181" s="295"/>
      <c r="BF181" s="291"/>
      <c r="BG181" s="292"/>
      <c r="BH181" s="292"/>
      <c r="BI181" s="292"/>
      <c r="BJ181" s="293"/>
    </row>
    <row r="182" spans="2:62" ht="20.25" customHeight="1" x14ac:dyDescent="0.4">
      <c r="B182" s="277">
        <f>B180+1</f>
        <v>83</v>
      </c>
      <c r="C182" s="279"/>
      <c r="D182" s="280"/>
      <c r="E182" s="153"/>
      <c r="F182" s="154"/>
      <c r="G182" s="153"/>
      <c r="H182" s="154"/>
      <c r="I182" s="283"/>
      <c r="J182" s="284"/>
      <c r="K182" s="287"/>
      <c r="L182" s="288"/>
      <c r="M182" s="288"/>
      <c r="N182" s="280"/>
      <c r="O182" s="256"/>
      <c r="P182" s="257"/>
      <c r="Q182" s="257"/>
      <c r="R182" s="257"/>
      <c r="S182" s="258"/>
      <c r="T182" s="185" t="s">
        <v>18</v>
      </c>
      <c r="U182" s="108"/>
      <c r="V182" s="109"/>
      <c r="W182" s="95"/>
      <c r="X182" s="96"/>
      <c r="Y182" s="96"/>
      <c r="Z182" s="96"/>
      <c r="AA182" s="96"/>
      <c r="AB182" s="96"/>
      <c r="AC182" s="97"/>
      <c r="AD182" s="95"/>
      <c r="AE182" s="96"/>
      <c r="AF182" s="96"/>
      <c r="AG182" s="96"/>
      <c r="AH182" s="96"/>
      <c r="AI182" s="96"/>
      <c r="AJ182" s="97"/>
      <c r="AK182" s="95"/>
      <c r="AL182" s="96"/>
      <c r="AM182" s="96"/>
      <c r="AN182" s="96"/>
      <c r="AO182" s="96"/>
      <c r="AP182" s="96"/>
      <c r="AQ182" s="97"/>
      <c r="AR182" s="95"/>
      <c r="AS182" s="96"/>
      <c r="AT182" s="96"/>
      <c r="AU182" s="96"/>
      <c r="AV182" s="96"/>
      <c r="AW182" s="96"/>
      <c r="AX182" s="97"/>
      <c r="AY182" s="95"/>
      <c r="AZ182" s="96"/>
      <c r="BA182" s="98"/>
      <c r="BB182" s="262"/>
      <c r="BC182" s="263"/>
      <c r="BD182" s="264"/>
      <c r="BE182" s="265"/>
      <c r="BF182" s="266"/>
      <c r="BG182" s="267"/>
      <c r="BH182" s="267"/>
      <c r="BI182" s="267"/>
      <c r="BJ182" s="268"/>
    </row>
    <row r="183" spans="2:62" ht="20.25" customHeight="1" x14ac:dyDescent="0.4">
      <c r="B183" s="297"/>
      <c r="C183" s="298"/>
      <c r="D183" s="299"/>
      <c r="E183" s="197"/>
      <c r="F183" s="198">
        <f>C182</f>
        <v>0</v>
      </c>
      <c r="G183" s="197"/>
      <c r="H183" s="198">
        <f>I182</f>
        <v>0</v>
      </c>
      <c r="I183" s="300"/>
      <c r="J183" s="301"/>
      <c r="K183" s="302"/>
      <c r="L183" s="303"/>
      <c r="M183" s="303"/>
      <c r="N183" s="299"/>
      <c r="O183" s="256"/>
      <c r="P183" s="257"/>
      <c r="Q183" s="257"/>
      <c r="R183" s="257"/>
      <c r="S183" s="258"/>
      <c r="T183" s="186" t="s">
        <v>203</v>
      </c>
      <c r="U183" s="110"/>
      <c r="V183" s="187"/>
      <c r="W183" s="163" t="str">
        <f>IF(W182="","",VLOOKUP(W182,'様式３－２'!$C$7:$L$48,10,FALSE))</f>
        <v/>
      </c>
      <c r="X183" s="164" t="str">
        <f>IF(X182="","",VLOOKUP(X182,'様式３－２'!$C$7:$L$48,10,FALSE))</f>
        <v/>
      </c>
      <c r="Y183" s="164" t="str">
        <f>IF(Y182="","",VLOOKUP(Y182,'様式３－２'!$C$7:$L$48,10,FALSE))</f>
        <v/>
      </c>
      <c r="Z183" s="164" t="str">
        <f>IF(Z182="","",VLOOKUP(Z182,'様式３－２'!$C$7:$L$48,10,FALSE))</f>
        <v/>
      </c>
      <c r="AA183" s="164" t="str">
        <f>IF(AA182="","",VLOOKUP(AA182,'様式３－２'!$C$7:$L$48,10,FALSE))</f>
        <v/>
      </c>
      <c r="AB183" s="164" t="str">
        <f>IF(AB182="","",VLOOKUP(AB182,'様式３－２'!$C$7:$L$48,10,FALSE))</f>
        <v/>
      </c>
      <c r="AC183" s="165" t="str">
        <f>IF(AC182="","",VLOOKUP(AC182,'様式３－２'!$C$7:$L$48,10,FALSE))</f>
        <v/>
      </c>
      <c r="AD183" s="163" t="str">
        <f>IF(AD182="","",VLOOKUP(AD182,'様式３－２'!$C$7:$L$48,10,FALSE))</f>
        <v/>
      </c>
      <c r="AE183" s="164" t="str">
        <f>IF(AE182="","",VLOOKUP(AE182,'様式３－２'!$C$7:$L$48,10,FALSE))</f>
        <v/>
      </c>
      <c r="AF183" s="164" t="str">
        <f>IF(AF182="","",VLOOKUP(AF182,'様式３－２'!$C$7:$L$48,10,FALSE))</f>
        <v/>
      </c>
      <c r="AG183" s="164" t="str">
        <f>IF(AG182="","",VLOOKUP(AG182,'様式３－２'!$C$7:$L$48,10,FALSE))</f>
        <v/>
      </c>
      <c r="AH183" s="164" t="str">
        <f>IF(AH182="","",VLOOKUP(AH182,'様式３－２'!$C$7:$L$48,10,FALSE))</f>
        <v/>
      </c>
      <c r="AI183" s="164" t="str">
        <f>IF(AI182="","",VLOOKUP(AI182,'様式３－２'!$C$7:$L$48,10,FALSE))</f>
        <v/>
      </c>
      <c r="AJ183" s="165" t="str">
        <f>IF(AJ182="","",VLOOKUP(AJ182,'様式３－２'!$C$7:$L$48,10,FALSE))</f>
        <v/>
      </c>
      <c r="AK183" s="163" t="str">
        <f>IF(AK182="","",VLOOKUP(AK182,'様式３－２'!$C$7:$L$48,10,FALSE))</f>
        <v/>
      </c>
      <c r="AL183" s="164" t="str">
        <f>IF(AL182="","",VLOOKUP(AL182,'様式３－２'!$C$7:$L$48,10,FALSE))</f>
        <v/>
      </c>
      <c r="AM183" s="164" t="str">
        <f>IF(AM182="","",VLOOKUP(AM182,'様式３－２'!$C$7:$L$48,10,FALSE))</f>
        <v/>
      </c>
      <c r="AN183" s="164" t="str">
        <f>IF(AN182="","",VLOOKUP(AN182,'様式３－２'!$C$7:$L$48,10,FALSE))</f>
        <v/>
      </c>
      <c r="AO183" s="164" t="str">
        <f>IF(AO182="","",VLOOKUP(AO182,'様式３－２'!$C$7:$L$48,10,FALSE))</f>
        <v/>
      </c>
      <c r="AP183" s="164" t="str">
        <f>IF(AP182="","",VLOOKUP(AP182,'様式３－２'!$C$7:$L$48,10,FALSE))</f>
        <v/>
      </c>
      <c r="AQ183" s="165" t="str">
        <f>IF(AQ182="","",VLOOKUP(AQ182,'様式３－２'!$C$7:$L$48,10,FALSE))</f>
        <v/>
      </c>
      <c r="AR183" s="163" t="str">
        <f>IF(AR182="","",VLOOKUP(AR182,'様式３－２'!$C$7:$L$48,10,FALSE))</f>
        <v/>
      </c>
      <c r="AS183" s="164" t="str">
        <f>IF(AS182="","",VLOOKUP(AS182,'様式３－２'!$C$7:$L$48,10,FALSE))</f>
        <v/>
      </c>
      <c r="AT183" s="164" t="str">
        <f>IF(AT182="","",VLOOKUP(AT182,'様式３－２'!$C$7:$L$48,10,FALSE))</f>
        <v/>
      </c>
      <c r="AU183" s="164" t="str">
        <f>IF(AU182="","",VLOOKUP(AU182,'様式３－２'!$C$7:$L$48,10,FALSE))</f>
        <v/>
      </c>
      <c r="AV183" s="164" t="str">
        <f>IF(AV182="","",VLOOKUP(AV182,'様式３－２'!$C$7:$L$48,10,FALSE))</f>
        <v/>
      </c>
      <c r="AW183" s="164" t="str">
        <f>IF(AW182="","",VLOOKUP(AW182,'様式３－２'!$C$7:$L$48,10,FALSE))</f>
        <v/>
      </c>
      <c r="AX183" s="165" t="str">
        <f>IF(AX182="","",VLOOKUP(AX182,'様式３－２'!$C$7:$L$48,10,FALSE))</f>
        <v/>
      </c>
      <c r="AY183" s="163" t="str">
        <f>IF(AY182="","",VLOOKUP(AY182,'様式３－２'!$C$7:$L$48,10,FALSE))</f>
        <v/>
      </c>
      <c r="AZ183" s="164" t="str">
        <f>IF(AZ182="","",VLOOKUP(AZ182,'様式３－２'!$C$7:$L$48,10,FALSE))</f>
        <v/>
      </c>
      <c r="BA183" s="164" t="str">
        <f>IF(BA182="","",VLOOKUP(BA182,'様式３－２'!$C$7:$L$48,10,FALSE))</f>
        <v/>
      </c>
      <c r="BB183" s="294">
        <f>IF($BE$4="４週",SUM(W183:AX183),IF($BE$4="暦月",SUM(W183:BA183),""))</f>
        <v>0</v>
      </c>
      <c r="BC183" s="295"/>
      <c r="BD183" s="296">
        <f>IF($BE$4="４週",BB183/4,IF($BE$4="暦月",(BB183/($BE$9/7)),""))</f>
        <v>0</v>
      </c>
      <c r="BE183" s="295"/>
      <c r="BF183" s="291"/>
      <c r="BG183" s="292"/>
      <c r="BH183" s="292"/>
      <c r="BI183" s="292"/>
      <c r="BJ183" s="293"/>
    </row>
    <row r="184" spans="2:62" ht="20.25" customHeight="1" x14ac:dyDescent="0.4">
      <c r="B184" s="277">
        <f>B182+1</f>
        <v>84</v>
      </c>
      <c r="C184" s="279"/>
      <c r="D184" s="280"/>
      <c r="E184" s="153"/>
      <c r="F184" s="154"/>
      <c r="G184" s="153"/>
      <c r="H184" s="154"/>
      <c r="I184" s="283"/>
      <c r="J184" s="284"/>
      <c r="K184" s="287"/>
      <c r="L184" s="288"/>
      <c r="M184" s="288"/>
      <c r="N184" s="280"/>
      <c r="O184" s="256"/>
      <c r="P184" s="257"/>
      <c r="Q184" s="257"/>
      <c r="R184" s="257"/>
      <c r="S184" s="258"/>
      <c r="T184" s="185" t="s">
        <v>18</v>
      </c>
      <c r="U184" s="108"/>
      <c r="V184" s="109"/>
      <c r="W184" s="95"/>
      <c r="X184" s="96"/>
      <c r="Y184" s="96"/>
      <c r="Z184" s="96"/>
      <c r="AA184" s="96"/>
      <c r="AB184" s="96"/>
      <c r="AC184" s="97"/>
      <c r="AD184" s="95"/>
      <c r="AE184" s="96"/>
      <c r="AF184" s="96"/>
      <c r="AG184" s="96"/>
      <c r="AH184" s="96"/>
      <c r="AI184" s="96"/>
      <c r="AJ184" s="97"/>
      <c r="AK184" s="95"/>
      <c r="AL184" s="96"/>
      <c r="AM184" s="96"/>
      <c r="AN184" s="96"/>
      <c r="AO184" s="96"/>
      <c r="AP184" s="96"/>
      <c r="AQ184" s="97"/>
      <c r="AR184" s="95"/>
      <c r="AS184" s="96"/>
      <c r="AT184" s="96"/>
      <c r="AU184" s="96"/>
      <c r="AV184" s="96"/>
      <c r="AW184" s="96"/>
      <c r="AX184" s="97"/>
      <c r="AY184" s="95"/>
      <c r="AZ184" s="96"/>
      <c r="BA184" s="98"/>
      <c r="BB184" s="262"/>
      <c r="BC184" s="263"/>
      <c r="BD184" s="264"/>
      <c r="BE184" s="265"/>
      <c r="BF184" s="266"/>
      <c r="BG184" s="267"/>
      <c r="BH184" s="267"/>
      <c r="BI184" s="267"/>
      <c r="BJ184" s="268"/>
    </row>
    <row r="185" spans="2:62" ht="20.25" customHeight="1" x14ac:dyDescent="0.4">
      <c r="B185" s="297"/>
      <c r="C185" s="298"/>
      <c r="D185" s="299"/>
      <c r="E185" s="197"/>
      <c r="F185" s="198">
        <f>C184</f>
        <v>0</v>
      </c>
      <c r="G185" s="197"/>
      <c r="H185" s="198">
        <f>I184</f>
        <v>0</v>
      </c>
      <c r="I185" s="300"/>
      <c r="J185" s="301"/>
      <c r="K185" s="302"/>
      <c r="L185" s="303"/>
      <c r="M185" s="303"/>
      <c r="N185" s="299"/>
      <c r="O185" s="256"/>
      <c r="P185" s="257"/>
      <c r="Q185" s="257"/>
      <c r="R185" s="257"/>
      <c r="S185" s="258"/>
      <c r="T185" s="186" t="s">
        <v>203</v>
      </c>
      <c r="U185" s="110"/>
      <c r="V185" s="187"/>
      <c r="W185" s="163" t="str">
        <f>IF(W184="","",VLOOKUP(W184,'様式３－２'!$C$7:$L$48,10,FALSE))</f>
        <v/>
      </c>
      <c r="X185" s="164" t="str">
        <f>IF(X184="","",VLOOKUP(X184,'様式３－２'!$C$7:$L$48,10,FALSE))</f>
        <v/>
      </c>
      <c r="Y185" s="164" t="str">
        <f>IF(Y184="","",VLOOKUP(Y184,'様式３－２'!$C$7:$L$48,10,FALSE))</f>
        <v/>
      </c>
      <c r="Z185" s="164" t="str">
        <f>IF(Z184="","",VLOOKUP(Z184,'様式３－２'!$C$7:$L$48,10,FALSE))</f>
        <v/>
      </c>
      <c r="AA185" s="164" t="str">
        <f>IF(AA184="","",VLOOKUP(AA184,'様式３－２'!$C$7:$L$48,10,FALSE))</f>
        <v/>
      </c>
      <c r="AB185" s="164" t="str">
        <f>IF(AB184="","",VLOOKUP(AB184,'様式３－２'!$C$7:$L$48,10,FALSE))</f>
        <v/>
      </c>
      <c r="AC185" s="165" t="str">
        <f>IF(AC184="","",VLOOKUP(AC184,'様式３－２'!$C$7:$L$48,10,FALSE))</f>
        <v/>
      </c>
      <c r="AD185" s="163" t="str">
        <f>IF(AD184="","",VLOOKUP(AD184,'様式３－２'!$C$7:$L$48,10,FALSE))</f>
        <v/>
      </c>
      <c r="AE185" s="164" t="str">
        <f>IF(AE184="","",VLOOKUP(AE184,'様式３－２'!$C$7:$L$48,10,FALSE))</f>
        <v/>
      </c>
      <c r="AF185" s="164" t="str">
        <f>IF(AF184="","",VLOOKUP(AF184,'様式３－２'!$C$7:$L$48,10,FALSE))</f>
        <v/>
      </c>
      <c r="AG185" s="164" t="str">
        <f>IF(AG184="","",VLOOKUP(AG184,'様式３－２'!$C$7:$L$48,10,FALSE))</f>
        <v/>
      </c>
      <c r="AH185" s="164" t="str">
        <f>IF(AH184="","",VLOOKUP(AH184,'様式３－２'!$C$7:$L$48,10,FALSE))</f>
        <v/>
      </c>
      <c r="AI185" s="164" t="str">
        <f>IF(AI184="","",VLOOKUP(AI184,'様式３－２'!$C$7:$L$48,10,FALSE))</f>
        <v/>
      </c>
      <c r="AJ185" s="165" t="str">
        <f>IF(AJ184="","",VLOOKUP(AJ184,'様式３－２'!$C$7:$L$48,10,FALSE))</f>
        <v/>
      </c>
      <c r="AK185" s="163" t="str">
        <f>IF(AK184="","",VLOOKUP(AK184,'様式３－２'!$C$7:$L$48,10,FALSE))</f>
        <v/>
      </c>
      <c r="AL185" s="164" t="str">
        <f>IF(AL184="","",VLOOKUP(AL184,'様式３－２'!$C$7:$L$48,10,FALSE))</f>
        <v/>
      </c>
      <c r="AM185" s="164" t="str">
        <f>IF(AM184="","",VLOOKUP(AM184,'様式３－２'!$C$7:$L$48,10,FALSE))</f>
        <v/>
      </c>
      <c r="AN185" s="164" t="str">
        <f>IF(AN184="","",VLOOKUP(AN184,'様式３－２'!$C$7:$L$48,10,FALSE))</f>
        <v/>
      </c>
      <c r="AO185" s="164" t="str">
        <f>IF(AO184="","",VLOOKUP(AO184,'様式３－２'!$C$7:$L$48,10,FALSE))</f>
        <v/>
      </c>
      <c r="AP185" s="164" t="str">
        <f>IF(AP184="","",VLOOKUP(AP184,'様式３－２'!$C$7:$L$48,10,FALSE))</f>
        <v/>
      </c>
      <c r="AQ185" s="165" t="str">
        <f>IF(AQ184="","",VLOOKUP(AQ184,'様式３－２'!$C$7:$L$48,10,FALSE))</f>
        <v/>
      </c>
      <c r="AR185" s="163" t="str">
        <f>IF(AR184="","",VLOOKUP(AR184,'様式３－２'!$C$7:$L$48,10,FALSE))</f>
        <v/>
      </c>
      <c r="AS185" s="164" t="str">
        <f>IF(AS184="","",VLOOKUP(AS184,'様式３－２'!$C$7:$L$48,10,FALSE))</f>
        <v/>
      </c>
      <c r="AT185" s="164" t="str">
        <f>IF(AT184="","",VLOOKUP(AT184,'様式３－２'!$C$7:$L$48,10,FALSE))</f>
        <v/>
      </c>
      <c r="AU185" s="164" t="str">
        <f>IF(AU184="","",VLOOKUP(AU184,'様式３－２'!$C$7:$L$48,10,FALSE))</f>
        <v/>
      </c>
      <c r="AV185" s="164" t="str">
        <f>IF(AV184="","",VLOOKUP(AV184,'様式３－２'!$C$7:$L$48,10,FALSE))</f>
        <v/>
      </c>
      <c r="AW185" s="164" t="str">
        <f>IF(AW184="","",VLOOKUP(AW184,'様式３－２'!$C$7:$L$48,10,FALSE))</f>
        <v/>
      </c>
      <c r="AX185" s="165" t="str">
        <f>IF(AX184="","",VLOOKUP(AX184,'様式３－２'!$C$7:$L$48,10,FALSE))</f>
        <v/>
      </c>
      <c r="AY185" s="163" t="str">
        <f>IF(AY184="","",VLOOKUP(AY184,'様式３－２'!$C$7:$L$48,10,FALSE))</f>
        <v/>
      </c>
      <c r="AZ185" s="164" t="str">
        <f>IF(AZ184="","",VLOOKUP(AZ184,'様式３－２'!$C$7:$L$48,10,FALSE))</f>
        <v/>
      </c>
      <c r="BA185" s="164" t="str">
        <f>IF(BA184="","",VLOOKUP(BA184,'様式３－２'!$C$7:$L$48,10,FALSE))</f>
        <v/>
      </c>
      <c r="BB185" s="294">
        <f>IF($BE$4="４週",SUM(W185:AX185),IF($BE$4="暦月",SUM(W185:BA185),""))</f>
        <v>0</v>
      </c>
      <c r="BC185" s="295"/>
      <c r="BD185" s="296">
        <f>IF($BE$4="４週",BB185/4,IF($BE$4="暦月",(BB185/($BE$9/7)),""))</f>
        <v>0</v>
      </c>
      <c r="BE185" s="295"/>
      <c r="BF185" s="291"/>
      <c r="BG185" s="292"/>
      <c r="BH185" s="292"/>
      <c r="BI185" s="292"/>
      <c r="BJ185" s="293"/>
    </row>
    <row r="186" spans="2:62" ht="20.25" customHeight="1" x14ac:dyDescent="0.4">
      <c r="B186" s="277">
        <f>B184+1</f>
        <v>85</v>
      </c>
      <c r="C186" s="279"/>
      <c r="D186" s="280"/>
      <c r="E186" s="153"/>
      <c r="F186" s="154"/>
      <c r="G186" s="153"/>
      <c r="H186" s="154"/>
      <c r="I186" s="283"/>
      <c r="J186" s="284"/>
      <c r="K186" s="287"/>
      <c r="L186" s="288"/>
      <c r="M186" s="288"/>
      <c r="N186" s="280"/>
      <c r="O186" s="256"/>
      <c r="P186" s="257"/>
      <c r="Q186" s="257"/>
      <c r="R186" s="257"/>
      <c r="S186" s="258"/>
      <c r="T186" s="185" t="s">
        <v>18</v>
      </c>
      <c r="U186" s="108"/>
      <c r="V186" s="109"/>
      <c r="W186" s="95"/>
      <c r="X186" s="96"/>
      <c r="Y186" s="96"/>
      <c r="Z186" s="96"/>
      <c r="AA186" s="96"/>
      <c r="AB186" s="96"/>
      <c r="AC186" s="97"/>
      <c r="AD186" s="95"/>
      <c r="AE186" s="96"/>
      <c r="AF186" s="96"/>
      <c r="AG186" s="96"/>
      <c r="AH186" s="96"/>
      <c r="AI186" s="96"/>
      <c r="AJ186" s="97"/>
      <c r="AK186" s="95"/>
      <c r="AL186" s="96"/>
      <c r="AM186" s="96"/>
      <c r="AN186" s="96"/>
      <c r="AO186" s="96"/>
      <c r="AP186" s="96"/>
      <c r="AQ186" s="97"/>
      <c r="AR186" s="95"/>
      <c r="AS186" s="96"/>
      <c r="AT186" s="96"/>
      <c r="AU186" s="96"/>
      <c r="AV186" s="96"/>
      <c r="AW186" s="96"/>
      <c r="AX186" s="97"/>
      <c r="AY186" s="95"/>
      <c r="AZ186" s="96"/>
      <c r="BA186" s="98"/>
      <c r="BB186" s="262"/>
      <c r="BC186" s="263"/>
      <c r="BD186" s="264"/>
      <c r="BE186" s="265"/>
      <c r="BF186" s="266"/>
      <c r="BG186" s="267"/>
      <c r="BH186" s="267"/>
      <c r="BI186" s="267"/>
      <c r="BJ186" s="268"/>
    </row>
    <row r="187" spans="2:62" ht="20.25" customHeight="1" x14ac:dyDescent="0.4">
      <c r="B187" s="297"/>
      <c r="C187" s="298"/>
      <c r="D187" s="299"/>
      <c r="E187" s="197"/>
      <c r="F187" s="198">
        <f>C186</f>
        <v>0</v>
      </c>
      <c r="G187" s="197"/>
      <c r="H187" s="198">
        <f>I186</f>
        <v>0</v>
      </c>
      <c r="I187" s="300"/>
      <c r="J187" s="301"/>
      <c r="K187" s="302"/>
      <c r="L187" s="303"/>
      <c r="M187" s="303"/>
      <c r="N187" s="299"/>
      <c r="O187" s="256"/>
      <c r="P187" s="257"/>
      <c r="Q187" s="257"/>
      <c r="R187" s="257"/>
      <c r="S187" s="258"/>
      <c r="T187" s="186" t="s">
        <v>203</v>
      </c>
      <c r="U187" s="110"/>
      <c r="V187" s="187"/>
      <c r="W187" s="163" t="str">
        <f>IF(W186="","",VLOOKUP(W186,'様式３－２'!$C$7:$L$48,10,FALSE))</f>
        <v/>
      </c>
      <c r="X187" s="164" t="str">
        <f>IF(X186="","",VLOOKUP(X186,'様式３－２'!$C$7:$L$48,10,FALSE))</f>
        <v/>
      </c>
      <c r="Y187" s="164" t="str">
        <f>IF(Y186="","",VLOOKUP(Y186,'様式３－２'!$C$7:$L$48,10,FALSE))</f>
        <v/>
      </c>
      <c r="Z187" s="164" t="str">
        <f>IF(Z186="","",VLOOKUP(Z186,'様式３－２'!$C$7:$L$48,10,FALSE))</f>
        <v/>
      </c>
      <c r="AA187" s="164" t="str">
        <f>IF(AA186="","",VLOOKUP(AA186,'様式３－２'!$C$7:$L$48,10,FALSE))</f>
        <v/>
      </c>
      <c r="AB187" s="164" t="str">
        <f>IF(AB186="","",VLOOKUP(AB186,'様式３－２'!$C$7:$L$48,10,FALSE))</f>
        <v/>
      </c>
      <c r="AC187" s="165" t="str">
        <f>IF(AC186="","",VLOOKUP(AC186,'様式３－２'!$C$7:$L$48,10,FALSE))</f>
        <v/>
      </c>
      <c r="AD187" s="163" t="str">
        <f>IF(AD186="","",VLOOKUP(AD186,'様式３－２'!$C$7:$L$48,10,FALSE))</f>
        <v/>
      </c>
      <c r="AE187" s="164" t="str">
        <f>IF(AE186="","",VLOOKUP(AE186,'様式３－２'!$C$7:$L$48,10,FALSE))</f>
        <v/>
      </c>
      <c r="AF187" s="164" t="str">
        <f>IF(AF186="","",VLOOKUP(AF186,'様式３－２'!$C$7:$L$48,10,FALSE))</f>
        <v/>
      </c>
      <c r="AG187" s="164" t="str">
        <f>IF(AG186="","",VLOOKUP(AG186,'様式３－２'!$C$7:$L$48,10,FALSE))</f>
        <v/>
      </c>
      <c r="AH187" s="164" t="str">
        <f>IF(AH186="","",VLOOKUP(AH186,'様式３－２'!$C$7:$L$48,10,FALSE))</f>
        <v/>
      </c>
      <c r="AI187" s="164" t="str">
        <f>IF(AI186="","",VLOOKUP(AI186,'様式３－２'!$C$7:$L$48,10,FALSE))</f>
        <v/>
      </c>
      <c r="AJ187" s="165" t="str">
        <f>IF(AJ186="","",VLOOKUP(AJ186,'様式３－２'!$C$7:$L$48,10,FALSE))</f>
        <v/>
      </c>
      <c r="AK187" s="163" t="str">
        <f>IF(AK186="","",VLOOKUP(AK186,'様式３－２'!$C$7:$L$48,10,FALSE))</f>
        <v/>
      </c>
      <c r="AL187" s="164" t="str">
        <f>IF(AL186="","",VLOOKUP(AL186,'様式３－２'!$C$7:$L$48,10,FALSE))</f>
        <v/>
      </c>
      <c r="AM187" s="164" t="str">
        <f>IF(AM186="","",VLOOKUP(AM186,'様式３－２'!$C$7:$L$48,10,FALSE))</f>
        <v/>
      </c>
      <c r="AN187" s="164" t="str">
        <f>IF(AN186="","",VLOOKUP(AN186,'様式３－２'!$C$7:$L$48,10,FALSE))</f>
        <v/>
      </c>
      <c r="AO187" s="164" t="str">
        <f>IF(AO186="","",VLOOKUP(AO186,'様式３－２'!$C$7:$L$48,10,FALSE))</f>
        <v/>
      </c>
      <c r="AP187" s="164" t="str">
        <f>IF(AP186="","",VLOOKUP(AP186,'様式３－２'!$C$7:$L$48,10,FALSE))</f>
        <v/>
      </c>
      <c r="AQ187" s="165" t="str">
        <f>IF(AQ186="","",VLOOKUP(AQ186,'様式３－２'!$C$7:$L$48,10,FALSE))</f>
        <v/>
      </c>
      <c r="AR187" s="163" t="str">
        <f>IF(AR186="","",VLOOKUP(AR186,'様式３－２'!$C$7:$L$48,10,FALSE))</f>
        <v/>
      </c>
      <c r="AS187" s="164" t="str">
        <f>IF(AS186="","",VLOOKUP(AS186,'様式３－２'!$C$7:$L$48,10,FALSE))</f>
        <v/>
      </c>
      <c r="AT187" s="164" t="str">
        <f>IF(AT186="","",VLOOKUP(AT186,'様式３－２'!$C$7:$L$48,10,FALSE))</f>
        <v/>
      </c>
      <c r="AU187" s="164" t="str">
        <f>IF(AU186="","",VLOOKUP(AU186,'様式３－２'!$C$7:$L$48,10,FALSE))</f>
        <v/>
      </c>
      <c r="AV187" s="164" t="str">
        <f>IF(AV186="","",VLOOKUP(AV186,'様式３－２'!$C$7:$L$48,10,FALSE))</f>
        <v/>
      </c>
      <c r="AW187" s="164" t="str">
        <f>IF(AW186="","",VLOOKUP(AW186,'様式３－２'!$C$7:$L$48,10,FALSE))</f>
        <v/>
      </c>
      <c r="AX187" s="165" t="str">
        <f>IF(AX186="","",VLOOKUP(AX186,'様式３－２'!$C$7:$L$48,10,FALSE))</f>
        <v/>
      </c>
      <c r="AY187" s="163" t="str">
        <f>IF(AY186="","",VLOOKUP(AY186,'様式３－２'!$C$7:$L$48,10,FALSE))</f>
        <v/>
      </c>
      <c r="AZ187" s="164" t="str">
        <f>IF(AZ186="","",VLOOKUP(AZ186,'様式３－２'!$C$7:$L$48,10,FALSE))</f>
        <v/>
      </c>
      <c r="BA187" s="164" t="str">
        <f>IF(BA186="","",VLOOKUP(BA186,'様式３－２'!$C$7:$L$48,10,FALSE))</f>
        <v/>
      </c>
      <c r="BB187" s="294">
        <f>IF($BE$4="４週",SUM(W187:AX187),IF($BE$4="暦月",SUM(W187:BA187),""))</f>
        <v>0</v>
      </c>
      <c r="BC187" s="295"/>
      <c r="BD187" s="296">
        <f>IF($BE$4="４週",BB187/4,IF($BE$4="暦月",(BB187/($BE$9/7)),""))</f>
        <v>0</v>
      </c>
      <c r="BE187" s="295"/>
      <c r="BF187" s="291"/>
      <c r="BG187" s="292"/>
      <c r="BH187" s="292"/>
      <c r="BI187" s="292"/>
      <c r="BJ187" s="293"/>
    </row>
    <row r="188" spans="2:62" ht="20.25" customHeight="1" x14ac:dyDescent="0.4">
      <c r="B188" s="277">
        <f>B186+1</f>
        <v>86</v>
      </c>
      <c r="C188" s="279"/>
      <c r="D188" s="280"/>
      <c r="E188" s="153"/>
      <c r="F188" s="154"/>
      <c r="G188" s="153"/>
      <c r="H188" s="154"/>
      <c r="I188" s="283"/>
      <c r="J188" s="284"/>
      <c r="K188" s="287"/>
      <c r="L188" s="288"/>
      <c r="M188" s="288"/>
      <c r="N188" s="280"/>
      <c r="O188" s="256"/>
      <c r="P188" s="257"/>
      <c r="Q188" s="257"/>
      <c r="R188" s="257"/>
      <c r="S188" s="258"/>
      <c r="T188" s="185" t="s">
        <v>18</v>
      </c>
      <c r="U188" s="108"/>
      <c r="V188" s="109"/>
      <c r="W188" s="95"/>
      <c r="X188" s="96"/>
      <c r="Y188" s="96"/>
      <c r="Z188" s="96"/>
      <c r="AA188" s="96"/>
      <c r="AB188" s="96"/>
      <c r="AC188" s="97"/>
      <c r="AD188" s="95"/>
      <c r="AE188" s="96"/>
      <c r="AF188" s="96"/>
      <c r="AG188" s="96"/>
      <c r="AH188" s="96"/>
      <c r="AI188" s="96"/>
      <c r="AJ188" s="97"/>
      <c r="AK188" s="95"/>
      <c r="AL188" s="96"/>
      <c r="AM188" s="96"/>
      <c r="AN188" s="96"/>
      <c r="AO188" s="96"/>
      <c r="AP188" s="96"/>
      <c r="AQ188" s="97"/>
      <c r="AR188" s="95"/>
      <c r="AS188" s="96"/>
      <c r="AT188" s="96"/>
      <c r="AU188" s="96"/>
      <c r="AV188" s="96"/>
      <c r="AW188" s="96"/>
      <c r="AX188" s="97"/>
      <c r="AY188" s="95"/>
      <c r="AZ188" s="96"/>
      <c r="BA188" s="98"/>
      <c r="BB188" s="262"/>
      <c r="BC188" s="263"/>
      <c r="BD188" s="264"/>
      <c r="BE188" s="265"/>
      <c r="BF188" s="266"/>
      <c r="BG188" s="267"/>
      <c r="BH188" s="267"/>
      <c r="BI188" s="267"/>
      <c r="BJ188" s="268"/>
    </row>
    <row r="189" spans="2:62" ht="20.25" customHeight="1" x14ac:dyDescent="0.4">
      <c r="B189" s="297"/>
      <c r="C189" s="298"/>
      <c r="D189" s="299"/>
      <c r="E189" s="197"/>
      <c r="F189" s="198">
        <f>C188</f>
        <v>0</v>
      </c>
      <c r="G189" s="197"/>
      <c r="H189" s="198">
        <f>I188</f>
        <v>0</v>
      </c>
      <c r="I189" s="300"/>
      <c r="J189" s="301"/>
      <c r="K189" s="302"/>
      <c r="L189" s="303"/>
      <c r="M189" s="303"/>
      <c r="N189" s="299"/>
      <c r="O189" s="256"/>
      <c r="P189" s="257"/>
      <c r="Q189" s="257"/>
      <c r="R189" s="257"/>
      <c r="S189" s="258"/>
      <c r="T189" s="186" t="s">
        <v>203</v>
      </c>
      <c r="U189" s="110"/>
      <c r="V189" s="187"/>
      <c r="W189" s="163" t="str">
        <f>IF(W188="","",VLOOKUP(W188,'様式３－２'!$C$7:$L$48,10,FALSE))</f>
        <v/>
      </c>
      <c r="X189" s="164" t="str">
        <f>IF(X188="","",VLOOKUP(X188,'様式３－２'!$C$7:$L$48,10,FALSE))</f>
        <v/>
      </c>
      <c r="Y189" s="164" t="str">
        <f>IF(Y188="","",VLOOKUP(Y188,'様式３－２'!$C$7:$L$48,10,FALSE))</f>
        <v/>
      </c>
      <c r="Z189" s="164" t="str">
        <f>IF(Z188="","",VLOOKUP(Z188,'様式３－２'!$C$7:$L$48,10,FALSE))</f>
        <v/>
      </c>
      <c r="AA189" s="164" t="str">
        <f>IF(AA188="","",VLOOKUP(AA188,'様式３－２'!$C$7:$L$48,10,FALSE))</f>
        <v/>
      </c>
      <c r="AB189" s="164" t="str">
        <f>IF(AB188="","",VLOOKUP(AB188,'様式３－２'!$C$7:$L$48,10,FALSE))</f>
        <v/>
      </c>
      <c r="AC189" s="165" t="str">
        <f>IF(AC188="","",VLOOKUP(AC188,'様式３－２'!$C$7:$L$48,10,FALSE))</f>
        <v/>
      </c>
      <c r="AD189" s="163" t="str">
        <f>IF(AD188="","",VLOOKUP(AD188,'様式３－２'!$C$7:$L$48,10,FALSE))</f>
        <v/>
      </c>
      <c r="AE189" s="164" t="str">
        <f>IF(AE188="","",VLOOKUP(AE188,'様式３－２'!$C$7:$L$48,10,FALSE))</f>
        <v/>
      </c>
      <c r="AF189" s="164" t="str">
        <f>IF(AF188="","",VLOOKUP(AF188,'様式３－２'!$C$7:$L$48,10,FALSE))</f>
        <v/>
      </c>
      <c r="AG189" s="164" t="str">
        <f>IF(AG188="","",VLOOKUP(AG188,'様式３－２'!$C$7:$L$48,10,FALSE))</f>
        <v/>
      </c>
      <c r="AH189" s="164" t="str">
        <f>IF(AH188="","",VLOOKUP(AH188,'様式３－２'!$C$7:$L$48,10,FALSE))</f>
        <v/>
      </c>
      <c r="AI189" s="164" t="str">
        <f>IF(AI188="","",VLOOKUP(AI188,'様式３－２'!$C$7:$L$48,10,FALSE))</f>
        <v/>
      </c>
      <c r="AJ189" s="165" t="str">
        <f>IF(AJ188="","",VLOOKUP(AJ188,'様式３－２'!$C$7:$L$48,10,FALSE))</f>
        <v/>
      </c>
      <c r="AK189" s="163" t="str">
        <f>IF(AK188="","",VLOOKUP(AK188,'様式３－２'!$C$7:$L$48,10,FALSE))</f>
        <v/>
      </c>
      <c r="AL189" s="164" t="str">
        <f>IF(AL188="","",VLOOKUP(AL188,'様式３－２'!$C$7:$L$48,10,FALSE))</f>
        <v/>
      </c>
      <c r="AM189" s="164" t="str">
        <f>IF(AM188="","",VLOOKUP(AM188,'様式３－２'!$C$7:$L$48,10,FALSE))</f>
        <v/>
      </c>
      <c r="AN189" s="164" t="str">
        <f>IF(AN188="","",VLOOKUP(AN188,'様式３－２'!$C$7:$L$48,10,FALSE))</f>
        <v/>
      </c>
      <c r="AO189" s="164" t="str">
        <f>IF(AO188="","",VLOOKUP(AO188,'様式３－２'!$C$7:$L$48,10,FALSE))</f>
        <v/>
      </c>
      <c r="AP189" s="164" t="str">
        <f>IF(AP188="","",VLOOKUP(AP188,'様式３－２'!$C$7:$L$48,10,FALSE))</f>
        <v/>
      </c>
      <c r="AQ189" s="165" t="str">
        <f>IF(AQ188="","",VLOOKUP(AQ188,'様式３－２'!$C$7:$L$48,10,FALSE))</f>
        <v/>
      </c>
      <c r="AR189" s="163" t="str">
        <f>IF(AR188="","",VLOOKUP(AR188,'様式３－２'!$C$7:$L$48,10,FALSE))</f>
        <v/>
      </c>
      <c r="AS189" s="164" t="str">
        <f>IF(AS188="","",VLOOKUP(AS188,'様式３－２'!$C$7:$L$48,10,FALSE))</f>
        <v/>
      </c>
      <c r="AT189" s="164" t="str">
        <f>IF(AT188="","",VLOOKUP(AT188,'様式３－２'!$C$7:$L$48,10,FALSE))</f>
        <v/>
      </c>
      <c r="AU189" s="164" t="str">
        <f>IF(AU188="","",VLOOKUP(AU188,'様式３－２'!$C$7:$L$48,10,FALSE))</f>
        <v/>
      </c>
      <c r="AV189" s="164" t="str">
        <f>IF(AV188="","",VLOOKUP(AV188,'様式３－２'!$C$7:$L$48,10,FALSE))</f>
        <v/>
      </c>
      <c r="AW189" s="164" t="str">
        <f>IF(AW188="","",VLOOKUP(AW188,'様式３－２'!$C$7:$L$48,10,FALSE))</f>
        <v/>
      </c>
      <c r="AX189" s="165" t="str">
        <f>IF(AX188="","",VLOOKUP(AX188,'様式３－２'!$C$7:$L$48,10,FALSE))</f>
        <v/>
      </c>
      <c r="AY189" s="163" t="str">
        <f>IF(AY188="","",VLOOKUP(AY188,'様式３－２'!$C$7:$L$48,10,FALSE))</f>
        <v/>
      </c>
      <c r="AZ189" s="164" t="str">
        <f>IF(AZ188="","",VLOOKUP(AZ188,'様式３－２'!$C$7:$L$48,10,FALSE))</f>
        <v/>
      </c>
      <c r="BA189" s="164" t="str">
        <f>IF(BA188="","",VLOOKUP(BA188,'様式３－２'!$C$7:$L$48,10,FALSE))</f>
        <v/>
      </c>
      <c r="BB189" s="294">
        <f>IF($BE$4="４週",SUM(W189:AX189),IF($BE$4="暦月",SUM(W189:BA189),""))</f>
        <v>0</v>
      </c>
      <c r="BC189" s="295"/>
      <c r="BD189" s="296">
        <f>IF($BE$4="４週",BB189/4,IF($BE$4="暦月",(BB189/($BE$9/7)),""))</f>
        <v>0</v>
      </c>
      <c r="BE189" s="295"/>
      <c r="BF189" s="291"/>
      <c r="BG189" s="292"/>
      <c r="BH189" s="292"/>
      <c r="BI189" s="292"/>
      <c r="BJ189" s="293"/>
    </row>
    <row r="190" spans="2:62" ht="20.25" customHeight="1" x14ac:dyDescent="0.4">
      <c r="B190" s="277">
        <f>B188+1</f>
        <v>87</v>
      </c>
      <c r="C190" s="279"/>
      <c r="D190" s="280"/>
      <c r="E190" s="153"/>
      <c r="F190" s="154"/>
      <c r="G190" s="153"/>
      <c r="H190" s="154"/>
      <c r="I190" s="283"/>
      <c r="J190" s="284"/>
      <c r="K190" s="287"/>
      <c r="L190" s="288"/>
      <c r="M190" s="288"/>
      <c r="N190" s="280"/>
      <c r="O190" s="256"/>
      <c r="P190" s="257"/>
      <c r="Q190" s="257"/>
      <c r="R190" s="257"/>
      <c r="S190" s="258"/>
      <c r="T190" s="185" t="s">
        <v>18</v>
      </c>
      <c r="U190" s="108"/>
      <c r="V190" s="109"/>
      <c r="W190" s="95"/>
      <c r="X190" s="96"/>
      <c r="Y190" s="96"/>
      <c r="Z190" s="96"/>
      <c r="AA190" s="96"/>
      <c r="AB190" s="96"/>
      <c r="AC190" s="97"/>
      <c r="AD190" s="95"/>
      <c r="AE190" s="96"/>
      <c r="AF190" s="96"/>
      <c r="AG190" s="96"/>
      <c r="AH190" s="96"/>
      <c r="AI190" s="96"/>
      <c r="AJ190" s="97"/>
      <c r="AK190" s="95"/>
      <c r="AL190" s="96"/>
      <c r="AM190" s="96"/>
      <c r="AN190" s="96"/>
      <c r="AO190" s="96"/>
      <c r="AP190" s="96"/>
      <c r="AQ190" s="97"/>
      <c r="AR190" s="95"/>
      <c r="AS190" s="96"/>
      <c r="AT190" s="96"/>
      <c r="AU190" s="96"/>
      <c r="AV190" s="96"/>
      <c r="AW190" s="96"/>
      <c r="AX190" s="97"/>
      <c r="AY190" s="95"/>
      <c r="AZ190" s="96"/>
      <c r="BA190" s="98"/>
      <c r="BB190" s="262"/>
      <c r="BC190" s="263"/>
      <c r="BD190" s="264"/>
      <c r="BE190" s="265"/>
      <c r="BF190" s="266"/>
      <c r="BG190" s="267"/>
      <c r="BH190" s="267"/>
      <c r="BI190" s="267"/>
      <c r="BJ190" s="268"/>
    </row>
    <row r="191" spans="2:62" ht="20.25" customHeight="1" x14ac:dyDescent="0.4">
      <c r="B191" s="297"/>
      <c r="C191" s="298"/>
      <c r="D191" s="299"/>
      <c r="E191" s="197"/>
      <c r="F191" s="198">
        <f>C190</f>
        <v>0</v>
      </c>
      <c r="G191" s="197"/>
      <c r="H191" s="198">
        <f>I190</f>
        <v>0</v>
      </c>
      <c r="I191" s="300"/>
      <c r="J191" s="301"/>
      <c r="K191" s="302"/>
      <c r="L191" s="303"/>
      <c r="M191" s="303"/>
      <c r="N191" s="299"/>
      <c r="O191" s="256"/>
      <c r="P191" s="257"/>
      <c r="Q191" s="257"/>
      <c r="R191" s="257"/>
      <c r="S191" s="258"/>
      <c r="T191" s="186" t="s">
        <v>203</v>
      </c>
      <c r="U191" s="110"/>
      <c r="V191" s="187"/>
      <c r="W191" s="163" t="str">
        <f>IF(W190="","",VLOOKUP(W190,'様式３－２'!$C$7:$L$48,10,FALSE))</f>
        <v/>
      </c>
      <c r="X191" s="164" t="str">
        <f>IF(X190="","",VLOOKUP(X190,'様式３－２'!$C$7:$L$48,10,FALSE))</f>
        <v/>
      </c>
      <c r="Y191" s="164" t="str">
        <f>IF(Y190="","",VLOOKUP(Y190,'様式３－２'!$C$7:$L$48,10,FALSE))</f>
        <v/>
      </c>
      <c r="Z191" s="164" t="str">
        <f>IF(Z190="","",VLOOKUP(Z190,'様式３－２'!$C$7:$L$48,10,FALSE))</f>
        <v/>
      </c>
      <c r="AA191" s="164" t="str">
        <f>IF(AA190="","",VLOOKUP(AA190,'様式３－２'!$C$7:$L$48,10,FALSE))</f>
        <v/>
      </c>
      <c r="AB191" s="164" t="str">
        <f>IF(AB190="","",VLOOKUP(AB190,'様式３－２'!$C$7:$L$48,10,FALSE))</f>
        <v/>
      </c>
      <c r="AC191" s="165" t="str">
        <f>IF(AC190="","",VLOOKUP(AC190,'様式３－２'!$C$7:$L$48,10,FALSE))</f>
        <v/>
      </c>
      <c r="AD191" s="163" t="str">
        <f>IF(AD190="","",VLOOKUP(AD190,'様式３－２'!$C$7:$L$48,10,FALSE))</f>
        <v/>
      </c>
      <c r="AE191" s="164" t="str">
        <f>IF(AE190="","",VLOOKUP(AE190,'様式３－２'!$C$7:$L$48,10,FALSE))</f>
        <v/>
      </c>
      <c r="AF191" s="164" t="str">
        <f>IF(AF190="","",VLOOKUP(AF190,'様式３－２'!$C$7:$L$48,10,FALSE))</f>
        <v/>
      </c>
      <c r="AG191" s="164" t="str">
        <f>IF(AG190="","",VLOOKUP(AG190,'様式３－２'!$C$7:$L$48,10,FALSE))</f>
        <v/>
      </c>
      <c r="AH191" s="164" t="str">
        <f>IF(AH190="","",VLOOKUP(AH190,'様式３－２'!$C$7:$L$48,10,FALSE))</f>
        <v/>
      </c>
      <c r="AI191" s="164" t="str">
        <f>IF(AI190="","",VLOOKUP(AI190,'様式３－２'!$C$7:$L$48,10,FALSE))</f>
        <v/>
      </c>
      <c r="AJ191" s="165" t="str">
        <f>IF(AJ190="","",VLOOKUP(AJ190,'様式３－２'!$C$7:$L$48,10,FALSE))</f>
        <v/>
      </c>
      <c r="AK191" s="163" t="str">
        <f>IF(AK190="","",VLOOKUP(AK190,'様式３－２'!$C$7:$L$48,10,FALSE))</f>
        <v/>
      </c>
      <c r="AL191" s="164" t="str">
        <f>IF(AL190="","",VLOOKUP(AL190,'様式３－２'!$C$7:$L$48,10,FALSE))</f>
        <v/>
      </c>
      <c r="AM191" s="164" t="str">
        <f>IF(AM190="","",VLOOKUP(AM190,'様式３－２'!$C$7:$L$48,10,FALSE))</f>
        <v/>
      </c>
      <c r="AN191" s="164" t="str">
        <f>IF(AN190="","",VLOOKUP(AN190,'様式３－２'!$C$7:$L$48,10,FALSE))</f>
        <v/>
      </c>
      <c r="AO191" s="164" t="str">
        <f>IF(AO190="","",VLOOKUP(AO190,'様式３－２'!$C$7:$L$48,10,FALSE))</f>
        <v/>
      </c>
      <c r="AP191" s="164" t="str">
        <f>IF(AP190="","",VLOOKUP(AP190,'様式３－２'!$C$7:$L$48,10,FALSE))</f>
        <v/>
      </c>
      <c r="AQ191" s="165" t="str">
        <f>IF(AQ190="","",VLOOKUP(AQ190,'様式３－２'!$C$7:$L$48,10,FALSE))</f>
        <v/>
      </c>
      <c r="AR191" s="163" t="str">
        <f>IF(AR190="","",VLOOKUP(AR190,'様式３－２'!$C$7:$L$48,10,FALSE))</f>
        <v/>
      </c>
      <c r="AS191" s="164" t="str">
        <f>IF(AS190="","",VLOOKUP(AS190,'様式３－２'!$C$7:$L$48,10,FALSE))</f>
        <v/>
      </c>
      <c r="AT191" s="164" t="str">
        <f>IF(AT190="","",VLOOKUP(AT190,'様式３－２'!$C$7:$L$48,10,FALSE))</f>
        <v/>
      </c>
      <c r="AU191" s="164" t="str">
        <f>IF(AU190="","",VLOOKUP(AU190,'様式３－２'!$C$7:$L$48,10,FALSE))</f>
        <v/>
      </c>
      <c r="AV191" s="164" t="str">
        <f>IF(AV190="","",VLOOKUP(AV190,'様式３－２'!$C$7:$L$48,10,FALSE))</f>
        <v/>
      </c>
      <c r="AW191" s="164" t="str">
        <f>IF(AW190="","",VLOOKUP(AW190,'様式３－２'!$C$7:$L$48,10,FALSE))</f>
        <v/>
      </c>
      <c r="AX191" s="165" t="str">
        <f>IF(AX190="","",VLOOKUP(AX190,'様式３－２'!$C$7:$L$48,10,FALSE))</f>
        <v/>
      </c>
      <c r="AY191" s="163" t="str">
        <f>IF(AY190="","",VLOOKUP(AY190,'様式３－２'!$C$7:$L$48,10,FALSE))</f>
        <v/>
      </c>
      <c r="AZ191" s="164" t="str">
        <f>IF(AZ190="","",VLOOKUP(AZ190,'様式３－２'!$C$7:$L$48,10,FALSE))</f>
        <v/>
      </c>
      <c r="BA191" s="164" t="str">
        <f>IF(BA190="","",VLOOKUP(BA190,'様式３－２'!$C$7:$L$48,10,FALSE))</f>
        <v/>
      </c>
      <c r="BB191" s="294">
        <f>IF($BE$4="４週",SUM(W191:AX191),IF($BE$4="暦月",SUM(W191:BA191),""))</f>
        <v>0</v>
      </c>
      <c r="BC191" s="295"/>
      <c r="BD191" s="296">
        <f>IF($BE$4="４週",BB191/4,IF($BE$4="暦月",(BB191/($BE$9/7)),""))</f>
        <v>0</v>
      </c>
      <c r="BE191" s="295"/>
      <c r="BF191" s="291"/>
      <c r="BG191" s="292"/>
      <c r="BH191" s="292"/>
      <c r="BI191" s="292"/>
      <c r="BJ191" s="293"/>
    </row>
    <row r="192" spans="2:62" ht="20.25" customHeight="1" x14ac:dyDescent="0.4">
      <c r="B192" s="277">
        <f>B190+1</f>
        <v>88</v>
      </c>
      <c r="C192" s="279"/>
      <c r="D192" s="280"/>
      <c r="E192" s="153"/>
      <c r="F192" s="154"/>
      <c r="G192" s="153"/>
      <c r="H192" s="154"/>
      <c r="I192" s="283"/>
      <c r="J192" s="284"/>
      <c r="K192" s="287"/>
      <c r="L192" s="288"/>
      <c r="M192" s="288"/>
      <c r="N192" s="280"/>
      <c r="O192" s="256"/>
      <c r="P192" s="257"/>
      <c r="Q192" s="257"/>
      <c r="R192" s="257"/>
      <c r="S192" s="258"/>
      <c r="T192" s="185" t="s">
        <v>18</v>
      </c>
      <c r="U192" s="108"/>
      <c r="V192" s="109"/>
      <c r="W192" s="95"/>
      <c r="X192" s="96"/>
      <c r="Y192" s="96"/>
      <c r="Z192" s="96"/>
      <c r="AA192" s="96"/>
      <c r="AB192" s="96"/>
      <c r="AC192" s="97"/>
      <c r="AD192" s="95"/>
      <c r="AE192" s="96"/>
      <c r="AF192" s="96"/>
      <c r="AG192" s="96"/>
      <c r="AH192" s="96"/>
      <c r="AI192" s="96"/>
      <c r="AJ192" s="97"/>
      <c r="AK192" s="95"/>
      <c r="AL192" s="96"/>
      <c r="AM192" s="96"/>
      <c r="AN192" s="96"/>
      <c r="AO192" s="96"/>
      <c r="AP192" s="96"/>
      <c r="AQ192" s="97"/>
      <c r="AR192" s="95"/>
      <c r="AS192" s="96"/>
      <c r="AT192" s="96"/>
      <c r="AU192" s="96"/>
      <c r="AV192" s="96"/>
      <c r="AW192" s="96"/>
      <c r="AX192" s="97"/>
      <c r="AY192" s="95"/>
      <c r="AZ192" s="96"/>
      <c r="BA192" s="98"/>
      <c r="BB192" s="262"/>
      <c r="BC192" s="263"/>
      <c r="BD192" s="264"/>
      <c r="BE192" s="265"/>
      <c r="BF192" s="266"/>
      <c r="BG192" s="267"/>
      <c r="BH192" s="267"/>
      <c r="BI192" s="267"/>
      <c r="BJ192" s="268"/>
    </row>
    <row r="193" spans="2:62" ht="20.25" customHeight="1" x14ac:dyDescent="0.4">
      <c r="B193" s="297"/>
      <c r="C193" s="298"/>
      <c r="D193" s="299"/>
      <c r="E193" s="197"/>
      <c r="F193" s="198">
        <f>C192</f>
        <v>0</v>
      </c>
      <c r="G193" s="197"/>
      <c r="H193" s="198">
        <f>I192</f>
        <v>0</v>
      </c>
      <c r="I193" s="300"/>
      <c r="J193" s="301"/>
      <c r="K193" s="302"/>
      <c r="L193" s="303"/>
      <c r="M193" s="303"/>
      <c r="N193" s="299"/>
      <c r="O193" s="256"/>
      <c r="P193" s="257"/>
      <c r="Q193" s="257"/>
      <c r="R193" s="257"/>
      <c r="S193" s="258"/>
      <c r="T193" s="186" t="s">
        <v>203</v>
      </c>
      <c r="U193" s="110"/>
      <c r="V193" s="187"/>
      <c r="W193" s="163" t="str">
        <f>IF(W192="","",VLOOKUP(W192,'様式３－２'!$C$7:$L$48,10,FALSE))</f>
        <v/>
      </c>
      <c r="X193" s="164" t="str">
        <f>IF(X192="","",VLOOKUP(X192,'様式３－２'!$C$7:$L$48,10,FALSE))</f>
        <v/>
      </c>
      <c r="Y193" s="164" t="str">
        <f>IF(Y192="","",VLOOKUP(Y192,'様式３－２'!$C$7:$L$48,10,FALSE))</f>
        <v/>
      </c>
      <c r="Z193" s="164" t="str">
        <f>IF(Z192="","",VLOOKUP(Z192,'様式３－２'!$C$7:$L$48,10,FALSE))</f>
        <v/>
      </c>
      <c r="AA193" s="164" t="str">
        <f>IF(AA192="","",VLOOKUP(AA192,'様式３－２'!$C$7:$L$48,10,FALSE))</f>
        <v/>
      </c>
      <c r="AB193" s="164" t="str">
        <f>IF(AB192="","",VLOOKUP(AB192,'様式３－２'!$C$7:$L$48,10,FALSE))</f>
        <v/>
      </c>
      <c r="AC193" s="165" t="str">
        <f>IF(AC192="","",VLOOKUP(AC192,'様式３－２'!$C$7:$L$48,10,FALSE))</f>
        <v/>
      </c>
      <c r="AD193" s="163" t="str">
        <f>IF(AD192="","",VLOOKUP(AD192,'様式３－２'!$C$7:$L$48,10,FALSE))</f>
        <v/>
      </c>
      <c r="AE193" s="164" t="str">
        <f>IF(AE192="","",VLOOKUP(AE192,'様式３－２'!$C$7:$L$48,10,FALSE))</f>
        <v/>
      </c>
      <c r="AF193" s="164" t="str">
        <f>IF(AF192="","",VLOOKUP(AF192,'様式３－２'!$C$7:$L$48,10,FALSE))</f>
        <v/>
      </c>
      <c r="AG193" s="164" t="str">
        <f>IF(AG192="","",VLOOKUP(AG192,'様式３－２'!$C$7:$L$48,10,FALSE))</f>
        <v/>
      </c>
      <c r="AH193" s="164" t="str">
        <f>IF(AH192="","",VLOOKUP(AH192,'様式３－２'!$C$7:$L$48,10,FALSE))</f>
        <v/>
      </c>
      <c r="AI193" s="164" t="str">
        <f>IF(AI192="","",VLOOKUP(AI192,'様式３－２'!$C$7:$L$48,10,FALSE))</f>
        <v/>
      </c>
      <c r="AJ193" s="165" t="str">
        <f>IF(AJ192="","",VLOOKUP(AJ192,'様式３－２'!$C$7:$L$48,10,FALSE))</f>
        <v/>
      </c>
      <c r="AK193" s="163" t="str">
        <f>IF(AK192="","",VLOOKUP(AK192,'様式３－２'!$C$7:$L$48,10,FALSE))</f>
        <v/>
      </c>
      <c r="AL193" s="164" t="str">
        <f>IF(AL192="","",VLOOKUP(AL192,'様式３－２'!$C$7:$L$48,10,FALSE))</f>
        <v/>
      </c>
      <c r="AM193" s="164" t="str">
        <f>IF(AM192="","",VLOOKUP(AM192,'様式３－２'!$C$7:$L$48,10,FALSE))</f>
        <v/>
      </c>
      <c r="AN193" s="164" t="str">
        <f>IF(AN192="","",VLOOKUP(AN192,'様式３－２'!$C$7:$L$48,10,FALSE))</f>
        <v/>
      </c>
      <c r="AO193" s="164" t="str">
        <f>IF(AO192="","",VLOOKUP(AO192,'様式３－２'!$C$7:$L$48,10,FALSE))</f>
        <v/>
      </c>
      <c r="AP193" s="164" t="str">
        <f>IF(AP192="","",VLOOKUP(AP192,'様式３－２'!$C$7:$L$48,10,FALSE))</f>
        <v/>
      </c>
      <c r="AQ193" s="165" t="str">
        <f>IF(AQ192="","",VLOOKUP(AQ192,'様式３－２'!$C$7:$L$48,10,FALSE))</f>
        <v/>
      </c>
      <c r="AR193" s="163" t="str">
        <f>IF(AR192="","",VLOOKUP(AR192,'様式３－２'!$C$7:$L$48,10,FALSE))</f>
        <v/>
      </c>
      <c r="AS193" s="164" t="str">
        <f>IF(AS192="","",VLOOKUP(AS192,'様式３－２'!$C$7:$L$48,10,FALSE))</f>
        <v/>
      </c>
      <c r="AT193" s="164" t="str">
        <f>IF(AT192="","",VLOOKUP(AT192,'様式３－２'!$C$7:$L$48,10,FALSE))</f>
        <v/>
      </c>
      <c r="AU193" s="164" t="str">
        <f>IF(AU192="","",VLOOKUP(AU192,'様式３－２'!$C$7:$L$48,10,FALSE))</f>
        <v/>
      </c>
      <c r="AV193" s="164" t="str">
        <f>IF(AV192="","",VLOOKUP(AV192,'様式３－２'!$C$7:$L$48,10,FALSE))</f>
        <v/>
      </c>
      <c r="AW193" s="164" t="str">
        <f>IF(AW192="","",VLOOKUP(AW192,'様式３－２'!$C$7:$L$48,10,FALSE))</f>
        <v/>
      </c>
      <c r="AX193" s="165" t="str">
        <f>IF(AX192="","",VLOOKUP(AX192,'様式３－２'!$C$7:$L$48,10,FALSE))</f>
        <v/>
      </c>
      <c r="AY193" s="163" t="str">
        <f>IF(AY192="","",VLOOKUP(AY192,'様式３－２'!$C$7:$L$48,10,FALSE))</f>
        <v/>
      </c>
      <c r="AZ193" s="164" t="str">
        <f>IF(AZ192="","",VLOOKUP(AZ192,'様式３－２'!$C$7:$L$48,10,FALSE))</f>
        <v/>
      </c>
      <c r="BA193" s="164" t="str">
        <f>IF(BA192="","",VLOOKUP(BA192,'様式３－２'!$C$7:$L$48,10,FALSE))</f>
        <v/>
      </c>
      <c r="BB193" s="294">
        <f>IF($BE$4="４週",SUM(W193:AX193),IF($BE$4="暦月",SUM(W193:BA193),""))</f>
        <v>0</v>
      </c>
      <c r="BC193" s="295"/>
      <c r="BD193" s="296">
        <f>IF($BE$4="４週",BB193/4,IF($BE$4="暦月",(BB193/($BE$9/7)),""))</f>
        <v>0</v>
      </c>
      <c r="BE193" s="295"/>
      <c r="BF193" s="291"/>
      <c r="BG193" s="292"/>
      <c r="BH193" s="292"/>
      <c r="BI193" s="292"/>
      <c r="BJ193" s="293"/>
    </row>
    <row r="194" spans="2:62" ht="20.25" customHeight="1" x14ac:dyDescent="0.4">
      <c r="B194" s="277">
        <f>B192+1</f>
        <v>89</v>
      </c>
      <c r="C194" s="279"/>
      <c r="D194" s="280"/>
      <c r="E194" s="153"/>
      <c r="F194" s="154"/>
      <c r="G194" s="153"/>
      <c r="H194" s="154"/>
      <c r="I194" s="283"/>
      <c r="J194" s="284"/>
      <c r="K194" s="287"/>
      <c r="L194" s="288"/>
      <c r="M194" s="288"/>
      <c r="N194" s="280"/>
      <c r="O194" s="256"/>
      <c r="P194" s="257"/>
      <c r="Q194" s="257"/>
      <c r="R194" s="257"/>
      <c r="S194" s="258"/>
      <c r="T194" s="185" t="s">
        <v>18</v>
      </c>
      <c r="U194" s="108"/>
      <c r="V194" s="109"/>
      <c r="W194" s="95"/>
      <c r="X194" s="96"/>
      <c r="Y194" s="96"/>
      <c r="Z194" s="96"/>
      <c r="AA194" s="96"/>
      <c r="AB194" s="96"/>
      <c r="AC194" s="97"/>
      <c r="AD194" s="95"/>
      <c r="AE194" s="96"/>
      <c r="AF194" s="96"/>
      <c r="AG194" s="96"/>
      <c r="AH194" s="96"/>
      <c r="AI194" s="96"/>
      <c r="AJ194" s="97"/>
      <c r="AK194" s="95"/>
      <c r="AL194" s="96"/>
      <c r="AM194" s="96"/>
      <c r="AN194" s="96"/>
      <c r="AO194" s="96"/>
      <c r="AP194" s="96"/>
      <c r="AQ194" s="97"/>
      <c r="AR194" s="95"/>
      <c r="AS194" s="96"/>
      <c r="AT194" s="96"/>
      <c r="AU194" s="96"/>
      <c r="AV194" s="96"/>
      <c r="AW194" s="96"/>
      <c r="AX194" s="97"/>
      <c r="AY194" s="95"/>
      <c r="AZ194" s="96"/>
      <c r="BA194" s="98"/>
      <c r="BB194" s="262"/>
      <c r="BC194" s="263"/>
      <c r="BD194" s="264"/>
      <c r="BE194" s="265"/>
      <c r="BF194" s="266"/>
      <c r="BG194" s="267"/>
      <c r="BH194" s="267"/>
      <c r="BI194" s="267"/>
      <c r="BJ194" s="268"/>
    </row>
    <row r="195" spans="2:62" ht="20.25" customHeight="1" x14ac:dyDescent="0.4">
      <c r="B195" s="297"/>
      <c r="C195" s="298"/>
      <c r="D195" s="299"/>
      <c r="E195" s="197"/>
      <c r="F195" s="198">
        <f>C194</f>
        <v>0</v>
      </c>
      <c r="G195" s="197"/>
      <c r="H195" s="198">
        <f>I194</f>
        <v>0</v>
      </c>
      <c r="I195" s="300"/>
      <c r="J195" s="301"/>
      <c r="K195" s="302"/>
      <c r="L195" s="303"/>
      <c r="M195" s="303"/>
      <c r="N195" s="299"/>
      <c r="O195" s="256"/>
      <c r="P195" s="257"/>
      <c r="Q195" s="257"/>
      <c r="R195" s="257"/>
      <c r="S195" s="258"/>
      <c r="T195" s="186" t="s">
        <v>203</v>
      </c>
      <c r="U195" s="110"/>
      <c r="V195" s="187"/>
      <c r="W195" s="163" t="str">
        <f>IF(W194="","",VLOOKUP(W194,'様式３－２'!$C$7:$L$48,10,FALSE))</f>
        <v/>
      </c>
      <c r="X195" s="164" t="str">
        <f>IF(X194="","",VLOOKUP(X194,'様式３－２'!$C$7:$L$48,10,FALSE))</f>
        <v/>
      </c>
      <c r="Y195" s="164" t="str">
        <f>IF(Y194="","",VLOOKUP(Y194,'様式３－２'!$C$7:$L$48,10,FALSE))</f>
        <v/>
      </c>
      <c r="Z195" s="164" t="str">
        <f>IF(Z194="","",VLOOKUP(Z194,'様式３－２'!$C$7:$L$48,10,FALSE))</f>
        <v/>
      </c>
      <c r="AA195" s="164" t="str">
        <f>IF(AA194="","",VLOOKUP(AA194,'様式３－２'!$C$7:$L$48,10,FALSE))</f>
        <v/>
      </c>
      <c r="AB195" s="164" t="str">
        <f>IF(AB194="","",VLOOKUP(AB194,'様式３－２'!$C$7:$L$48,10,FALSE))</f>
        <v/>
      </c>
      <c r="AC195" s="165" t="str">
        <f>IF(AC194="","",VLOOKUP(AC194,'様式３－２'!$C$7:$L$48,10,FALSE))</f>
        <v/>
      </c>
      <c r="AD195" s="163" t="str">
        <f>IF(AD194="","",VLOOKUP(AD194,'様式３－２'!$C$7:$L$48,10,FALSE))</f>
        <v/>
      </c>
      <c r="AE195" s="164" t="str">
        <f>IF(AE194="","",VLOOKUP(AE194,'様式３－２'!$C$7:$L$48,10,FALSE))</f>
        <v/>
      </c>
      <c r="AF195" s="164" t="str">
        <f>IF(AF194="","",VLOOKUP(AF194,'様式３－２'!$C$7:$L$48,10,FALSE))</f>
        <v/>
      </c>
      <c r="AG195" s="164" t="str">
        <f>IF(AG194="","",VLOOKUP(AG194,'様式３－２'!$C$7:$L$48,10,FALSE))</f>
        <v/>
      </c>
      <c r="AH195" s="164" t="str">
        <f>IF(AH194="","",VLOOKUP(AH194,'様式３－２'!$C$7:$L$48,10,FALSE))</f>
        <v/>
      </c>
      <c r="AI195" s="164" t="str">
        <f>IF(AI194="","",VLOOKUP(AI194,'様式３－２'!$C$7:$L$48,10,FALSE))</f>
        <v/>
      </c>
      <c r="AJ195" s="165" t="str">
        <f>IF(AJ194="","",VLOOKUP(AJ194,'様式３－２'!$C$7:$L$48,10,FALSE))</f>
        <v/>
      </c>
      <c r="AK195" s="163" t="str">
        <f>IF(AK194="","",VLOOKUP(AK194,'様式３－２'!$C$7:$L$48,10,FALSE))</f>
        <v/>
      </c>
      <c r="AL195" s="164" t="str">
        <f>IF(AL194="","",VLOOKUP(AL194,'様式３－２'!$C$7:$L$48,10,FALSE))</f>
        <v/>
      </c>
      <c r="AM195" s="164" t="str">
        <f>IF(AM194="","",VLOOKUP(AM194,'様式３－２'!$C$7:$L$48,10,FALSE))</f>
        <v/>
      </c>
      <c r="AN195" s="164" t="str">
        <f>IF(AN194="","",VLOOKUP(AN194,'様式３－２'!$C$7:$L$48,10,FALSE))</f>
        <v/>
      </c>
      <c r="AO195" s="164" t="str">
        <f>IF(AO194="","",VLOOKUP(AO194,'様式３－２'!$C$7:$L$48,10,FALSE))</f>
        <v/>
      </c>
      <c r="AP195" s="164" t="str">
        <f>IF(AP194="","",VLOOKUP(AP194,'様式３－２'!$C$7:$L$48,10,FALSE))</f>
        <v/>
      </c>
      <c r="AQ195" s="165" t="str">
        <f>IF(AQ194="","",VLOOKUP(AQ194,'様式３－２'!$C$7:$L$48,10,FALSE))</f>
        <v/>
      </c>
      <c r="AR195" s="163" t="str">
        <f>IF(AR194="","",VLOOKUP(AR194,'様式３－２'!$C$7:$L$48,10,FALSE))</f>
        <v/>
      </c>
      <c r="AS195" s="164" t="str">
        <f>IF(AS194="","",VLOOKUP(AS194,'様式３－２'!$C$7:$L$48,10,FALSE))</f>
        <v/>
      </c>
      <c r="AT195" s="164" t="str">
        <f>IF(AT194="","",VLOOKUP(AT194,'様式３－２'!$C$7:$L$48,10,FALSE))</f>
        <v/>
      </c>
      <c r="AU195" s="164" t="str">
        <f>IF(AU194="","",VLOOKUP(AU194,'様式３－２'!$C$7:$L$48,10,FALSE))</f>
        <v/>
      </c>
      <c r="AV195" s="164" t="str">
        <f>IF(AV194="","",VLOOKUP(AV194,'様式３－２'!$C$7:$L$48,10,FALSE))</f>
        <v/>
      </c>
      <c r="AW195" s="164" t="str">
        <f>IF(AW194="","",VLOOKUP(AW194,'様式３－２'!$C$7:$L$48,10,FALSE))</f>
        <v/>
      </c>
      <c r="AX195" s="165" t="str">
        <f>IF(AX194="","",VLOOKUP(AX194,'様式３－２'!$C$7:$L$48,10,FALSE))</f>
        <v/>
      </c>
      <c r="AY195" s="163" t="str">
        <f>IF(AY194="","",VLOOKUP(AY194,'様式３－２'!$C$7:$L$48,10,FALSE))</f>
        <v/>
      </c>
      <c r="AZ195" s="164" t="str">
        <f>IF(AZ194="","",VLOOKUP(AZ194,'様式３－２'!$C$7:$L$48,10,FALSE))</f>
        <v/>
      </c>
      <c r="BA195" s="164" t="str">
        <f>IF(BA194="","",VLOOKUP(BA194,'様式３－２'!$C$7:$L$48,10,FALSE))</f>
        <v/>
      </c>
      <c r="BB195" s="294">
        <f>IF($BE$4="４週",SUM(W195:AX195),IF($BE$4="暦月",SUM(W195:BA195),""))</f>
        <v>0</v>
      </c>
      <c r="BC195" s="295"/>
      <c r="BD195" s="296">
        <f>IF($BE$4="４週",BB195/4,IF($BE$4="暦月",(BB195/($BE$9/7)),""))</f>
        <v>0</v>
      </c>
      <c r="BE195" s="295"/>
      <c r="BF195" s="291"/>
      <c r="BG195" s="292"/>
      <c r="BH195" s="292"/>
      <c r="BI195" s="292"/>
      <c r="BJ195" s="293"/>
    </row>
    <row r="196" spans="2:62" ht="20.25" customHeight="1" x14ac:dyDescent="0.4">
      <c r="B196" s="277">
        <f>B194+1</f>
        <v>90</v>
      </c>
      <c r="C196" s="279"/>
      <c r="D196" s="280"/>
      <c r="E196" s="153"/>
      <c r="F196" s="154"/>
      <c r="G196" s="153"/>
      <c r="H196" s="154"/>
      <c r="I196" s="283"/>
      <c r="J196" s="284"/>
      <c r="K196" s="287"/>
      <c r="L196" s="288"/>
      <c r="M196" s="288"/>
      <c r="N196" s="280"/>
      <c r="O196" s="256"/>
      <c r="P196" s="257"/>
      <c r="Q196" s="257"/>
      <c r="R196" s="257"/>
      <c r="S196" s="258"/>
      <c r="T196" s="185" t="s">
        <v>18</v>
      </c>
      <c r="U196" s="108"/>
      <c r="V196" s="109"/>
      <c r="W196" s="95"/>
      <c r="X196" s="96"/>
      <c r="Y196" s="96"/>
      <c r="Z196" s="96"/>
      <c r="AA196" s="96"/>
      <c r="AB196" s="96"/>
      <c r="AC196" s="97"/>
      <c r="AD196" s="95"/>
      <c r="AE196" s="96"/>
      <c r="AF196" s="96"/>
      <c r="AG196" s="96"/>
      <c r="AH196" s="96"/>
      <c r="AI196" s="96"/>
      <c r="AJ196" s="97"/>
      <c r="AK196" s="95"/>
      <c r="AL196" s="96"/>
      <c r="AM196" s="96"/>
      <c r="AN196" s="96"/>
      <c r="AO196" s="96"/>
      <c r="AP196" s="96"/>
      <c r="AQ196" s="97"/>
      <c r="AR196" s="95"/>
      <c r="AS196" s="96"/>
      <c r="AT196" s="96"/>
      <c r="AU196" s="96"/>
      <c r="AV196" s="96"/>
      <c r="AW196" s="96"/>
      <c r="AX196" s="97"/>
      <c r="AY196" s="95"/>
      <c r="AZ196" s="96"/>
      <c r="BA196" s="98"/>
      <c r="BB196" s="262"/>
      <c r="BC196" s="263"/>
      <c r="BD196" s="264"/>
      <c r="BE196" s="265"/>
      <c r="BF196" s="266"/>
      <c r="BG196" s="267"/>
      <c r="BH196" s="267"/>
      <c r="BI196" s="267"/>
      <c r="BJ196" s="268"/>
    </row>
    <row r="197" spans="2:62" ht="20.25" customHeight="1" x14ac:dyDescent="0.4">
      <c r="B197" s="297"/>
      <c r="C197" s="298"/>
      <c r="D197" s="299"/>
      <c r="E197" s="197"/>
      <c r="F197" s="198">
        <f>C196</f>
        <v>0</v>
      </c>
      <c r="G197" s="197"/>
      <c r="H197" s="198">
        <f>I196</f>
        <v>0</v>
      </c>
      <c r="I197" s="300"/>
      <c r="J197" s="301"/>
      <c r="K197" s="302"/>
      <c r="L197" s="303"/>
      <c r="M197" s="303"/>
      <c r="N197" s="299"/>
      <c r="O197" s="256"/>
      <c r="P197" s="257"/>
      <c r="Q197" s="257"/>
      <c r="R197" s="257"/>
      <c r="S197" s="258"/>
      <c r="T197" s="186" t="s">
        <v>203</v>
      </c>
      <c r="U197" s="110"/>
      <c r="V197" s="187"/>
      <c r="W197" s="163" t="str">
        <f>IF(W196="","",VLOOKUP(W196,'様式３－２'!$C$7:$L$48,10,FALSE))</f>
        <v/>
      </c>
      <c r="X197" s="164" t="str">
        <f>IF(X196="","",VLOOKUP(X196,'様式３－２'!$C$7:$L$48,10,FALSE))</f>
        <v/>
      </c>
      <c r="Y197" s="164" t="str">
        <f>IF(Y196="","",VLOOKUP(Y196,'様式３－２'!$C$7:$L$48,10,FALSE))</f>
        <v/>
      </c>
      <c r="Z197" s="164" t="str">
        <f>IF(Z196="","",VLOOKUP(Z196,'様式３－２'!$C$7:$L$48,10,FALSE))</f>
        <v/>
      </c>
      <c r="AA197" s="164" t="str">
        <f>IF(AA196="","",VLOOKUP(AA196,'様式３－２'!$C$7:$L$48,10,FALSE))</f>
        <v/>
      </c>
      <c r="AB197" s="164" t="str">
        <f>IF(AB196="","",VLOOKUP(AB196,'様式３－２'!$C$7:$L$48,10,FALSE))</f>
        <v/>
      </c>
      <c r="AC197" s="165" t="str">
        <f>IF(AC196="","",VLOOKUP(AC196,'様式３－２'!$C$7:$L$48,10,FALSE))</f>
        <v/>
      </c>
      <c r="AD197" s="163" t="str">
        <f>IF(AD196="","",VLOOKUP(AD196,'様式３－２'!$C$7:$L$48,10,FALSE))</f>
        <v/>
      </c>
      <c r="AE197" s="164" t="str">
        <f>IF(AE196="","",VLOOKUP(AE196,'様式３－２'!$C$7:$L$48,10,FALSE))</f>
        <v/>
      </c>
      <c r="AF197" s="164" t="str">
        <f>IF(AF196="","",VLOOKUP(AF196,'様式３－２'!$C$7:$L$48,10,FALSE))</f>
        <v/>
      </c>
      <c r="AG197" s="164" t="str">
        <f>IF(AG196="","",VLOOKUP(AG196,'様式３－２'!$C$7:$L$48,10,FALSE))</f>
        <v/>
      </c>
      <c r="AH197" s="164" t="str">
        <f>IF(AH196="","",VLOOKUP(AH196,'様式３－２'!$C$7:$L$48,10,FALSE))</f>
        <v/>
      </c>
      <c r="AI197" s="164" t="str">
        <f>IF(AI196="","",VLOOKUP(AI196,'様式３－２'!$C$7:$L$48,10,FALSE))</f>
        <v/>
      </c>
      <c r="AJ197" s="165" t="str">
        <f>IF(AJ196="","",VLOOKUP(AJ196,'様式３－２'!$C$7:$L$48,10,FALSE))</f>
        <v/>
      </c>
      <c r="AK197" s="163" t="str">
        <f>IF(AK196="","",VLOOKUP(AK196,'様式３－２'!$C$7:$L$48,10,FALSE))</f>
        <v/>
      </c>
      <c r="AL197" s="164" t="str">
        <f>IF(AL196="","",VLOOKUP(AL196,'様式３－２'!$C$7:$L$48,10,FALSE))</f>
        <v/>
      </c>
      <c r="AM197" s="164" t="str">
        <f>IF(AM196="","",VLOOKUP(AM196,'様式３－２'!$C$7:$L$48,10,FALSE))</f>
        <v/>
      </c>
      <c r="AN197" s="164" t="str">
        <f>IF(AN196="","",VLOOKUP(AN196,'様式３－２'!$C$7:$L$48,10,FALSE))</f>
        <v/>
      </c>
      <c r="AO197" s="164" t="str">
        <f>IF(AO196="","",VLOOKUP(AO196,'様式３－２'!$C$7:$L$48,10,FALSE))</f>
        <v/>
      </c>
      <c r="AP197" s="164" t="str">
        <f>IF(AP196="","",VLOOKUP(AP196,'様式３－２'!$C$7:$L$48,10,FALSE))</f>
        <v/>
      </c>
      <c r="AQ197" s="165" t="str">
        <f>IF(AQ196="","",VLOOKUP(AQ196,'様式３－２'!$C$7:$L$48,10,FALSE))</f>
        <v/>
      </c>
      <c r="AR197" s="163" t="str">
        <f>IF(AR196="","",VLOOKUP(AR196,'様式３－２'!$C$7:$L$48,10,FALSE))</f>
        <v/>
      </c>
      <c r="AS197" s="164" t="str">
        <f>IF(AS196="","",VLOOKUP(AS196,'様式３－２'!$C$7:$L$48,10,FALSE))</f>
        <v/>
      </c>
      <c r="AT197" s="164" t="str">
        <f>IF(AT196="","",VLOOKUP(AT196,'様式３－２'!$C$7:$L$48,10,FALSE))</f>
        <v/>
      </c>
      <c r="AU197" s="164" t="str">
        <f>IF(AU196="","",VLOOKUP(AU196,'様式３－２'!$C$7:$L$48,10,FALSE))</f>
        <v/>
      </c>
      <c r="AV197" s="164" t="str">
        <f>IF(AV196="","",VLOOKUP(AV196,'様式３－２'!$C$7:$L$48,10,FALSE))</f>
        <v/>
      </c>
      <c r="AW197" s="164" t="str">
        <f>IF(AW196="","",VLOOKUP(AW196,'様式３－２'!$C$7:$L$48,10,FALSE))</f>
        <v/>
      </c>
      <c r="AX197" s="165" t="str">
        <f>IF(AX196="","",VLOOKUP(AX196,'様式３－２'!$C$7:$L$48,10,FALSE))</f>
        <v/>
      </c>
      <c r="AY197" s="163" t="str">
        <f>IF(AY196="","",VLOOKUP(AY196,'様式３－２'!$C$7:$L$48,10,FALSE))</f>
        <v/>
      </c>
      <c r="AZ197" s="164" t="str">
        <f>IF(AZ196="","",VLOOKUP(AZ196,'様式３－２'!$C$7:$L$48,10,FALSE))</f>
        <v/>
      </c>
      <c r="BA197" s="164" t="str">
        <f>IF(BA196="","",VLOOKUP(BA196,'様式３－２'!$C$7:$L$48,10,FALSE))</f>
        <v/>
      </c>
      <c r="BB197" s="294">
        <f>IF($BE$4="４週",SUM(W197:AX197),IF($BE$4="暦月",SUM(W197:BA197),""))</f>
        <v>0</v>
      </c>
      <c r="BC197" s="295"/>
      <c r="BD197" s="296">
        <f>IF($BE$4="４週",BB197/4,IF($BE$4="暦月",(BB197/($BE$9/7)),""))</f>
        <v>0</v>
      </c>
      <c r="BE197" s="295"/>
      <c r="BF197" s="291"/>
      <c r="BG197" s="292"/>
      <c r="BH197" s="292"/>
      <c r="BI197" s="292"/>
      <c r="BJ197" s="293"/>
    </row>
    <row r="198" spans="2:62" ht="20.25" customHeight="1" x14ac:dyDescent="0.4">
      <c r="B198" s="277">
        <f>B196+1</f>
        <v>91</v>
      </c>
      <c r="C198" s="279"/>
      <c r="D198" s="280"/>
      <c r="E198" s="153"/>
      <c r="F198" s="154"/>
      <c r="G198" s="153"/>
      <c r="H198" s="154"/>
      <c r="I198" s="283"/>
      <c r="J198" s="284"/>
      <c r="K198" s="287"/>
      <c r="L198" s="288"/>
      <c r="M198" s="288"/>
      <c r="N198" s="280"/>
      <c r="O198" s="256"/>
      <c r="P198" s="257"/>
      <c r="Q198" s="257"/>
      <c r="R198" s="257"/>
      <c r="S198" s="258"/>
      <c r="T198" s="185" t="s">
        <v>18</v>
      </c>
      <c r="U198" s="108"/>
      <c r="V198" s="109"/>
      <c r="W198" s="95"/>
      <c r="X198" s="96"/>
      <c r="Y198" s="96"/>
      <c r="Z198" s="96"/>
      <c r="AA198" s="96"/>
      <c r="AB198" s="96"/>
      <c r="AC198" s="97"/>
      <c r="AD198" s="95"/>
      <c r="AE198" s="96"/>
      <c r="AF198" s="96"/>
      <c r="AG198" s="96"/>
      <c r="AH198" s="96"/>
      <c r="AI198" s="96"/>
      <c r="AJ198" s="97"/>
      <c r="AK198" s="95"/>
      <c r="AL198" s="96"/>
      <c r="AM198" s="96"/>
      <c r="AN198" s="96"/>
      <c r="AO198" s="96"/>
      <c r="AP198" s="96"/>
      <c r="AQ198" s="97"/>
      <c r="AR198" s="95"/>
      <c r="AS198" s="96"/>
      <c r="AT198" s="96"/>
      <c r="AU198" s="96"/>
      <c r="AV198" s="96"/>
      <c r="AW198" s="96"/>
      <c r="AX198" s="97"/>
      <c r="AY198" s="95"/>
      <c r="AZ198" s="96"/>
      <c r="BA198" s="98"/>
      <c r="BB198" s="262"/>
      <c r="BC198" s="263"/>
      <c r="BD198" s="264"/>
      <c r="BE198" s="265"/>
      <c r="BF198" s="266"/>
      <c r="BG198" s="267"/>
      <c r="BH198" s="267"/>
      <c r="BI198" s="267"/>
      <c r="BJ198" s="268"/>
    </row>
    <row r="199" spans="2:62" ht="20.25" customHeight="1" x14ac:dyDescent="0.4">
      <c r="B199" s="297"/>
      <c r="C199" s="298"/>
      <c r="D199" s="299"/>
      <c r="E199" s="197"/>
      <c r="F199" s="198">
        <f>C198</f>
        <v>0</v>
      </c>
      <c r="G199" s="197"/>
      <c r="H199" s="198">
        <f>I198</f>
        <v>0</v>
      </c>
      <c r="I199" s="300"/>
      <c r="J199" s="301"/>
      <c r="K199" s="302"/>
      <c r="L199" s="303"/>
      <c r="M199" s="303"/>
      <c r="N199" s="299"/>
      <c r="O199" s="256"/>
      <c r="P199" s="257"/>
      <c r="Q199" s="257"/>
      <c r="R199" s="257"/>
      <c r="S199" s="258"/>
      <c r="T199" s="186" t="s">
        <v>203</v>
      </c>
      <c r="U199" s="110"/>
      <c r="V199" s="187"/>
      <c r="W199" s="163" t="str">
        <f>IF(W198="","",VLOOKUP(W198,'様式３－２'!$C$7:$L$48,10,FALSE))</f>
        <v/>
      </c>
      <c r="X199" s="164" t="str">
        <f>IF(X198="","",VLOOKUP(X198,'様式３－２'!$C$7:$L$48,10,FALSE))</f>
        <v/>
      </c>
      <c r="Y199" s="164" t="str">
        <f>IF(Y198="","",VLOOKUP(Y198,'様式３－２'!$C$7:$L$48,10,FALSE))</f>
        <v/>
      </c>
      <c r="Z199" s="164" t="str">
        <f>IF(Z198="","",VLOOKUP(Z198,'様式３－２'!$C$7:$L$48,10,FALSE))</f>
        <v/>
      </c>
      <c r="AA199" s="164" t="str">
        <f>IF(AA198="","",VLOOKUP(AA198,'様式３－２'!$C$7:$L$48,10,FALSE))</f>
        <v/>
      </c>
      <c r="AB199" s="164" t="str">
        <f>IF(AB198="","",VLOOKUP(AB198,'様式３－２'!$C$7:$L$48,10,FALSE))</f>
        <v/>
      </c>
      <c r="AC199" s="165" t="str">
        <f>IF(AC198="","",VLOOKUP(AC198,'様式３－２'!$C$7:$L$48,10,FALSE))</f>
        <v/>
      </c>
      <c r="AD199" s="163" t="str">
        <f>IF(AD198="","",VLOOKUP(AD198,'様式３－２'!$C$7:$L$48,10,FALSE))</f>
        <v/>
      </c>
      <c r="AE199" s="164" t="str">
        <f>IF(AE198="","",VLOOKUP(AE198,'様式３－２'!$C$7:$L$48,10,FALSE))</f>
        <v/>
      </c>
      <c r="AF199" s="164" t="str">
        <f>IF(AF198="","",VLOOKUP(AF198,'様式３－２'!$C$7:$L$48,10,FALSE))</f>
        <v/>
      </c>
      <c r="AG199" s="164" t="str">
        <f>IF(AG198="","",VLOOKUP(AG198,'様式３－２'!$C$7:$L$48,10,FALSE))</f>
        <v/>
      </c>
      <c r="AH199" s="164" t="str">
        <f>IF(AH198="","",VLOOKUP(AH198,'様式３－２'!$C$7:$L$48,10,FALSE))</f>
        <v/>
      </c>
      <c r="AI199" s="164" t="str">
        <f>IF(AI198="","",VLOOKUP(AI198,'様式３－２'!$C$7:$L$48,10,FALSE))</f>
        <v/>
      </c>
      <c r="AJ199" s="165" t="str">
        <f>IF(AJ198="","",VLOOKUP(AJ198,'様式３－２'!$C$7:$L$48,10,FALSE))</f>
        <v/>
      </c>
      <c r="AK199" s="163" t="str">
        <f>IF(AK198="","",VLOOKUP(AK198,'様式３－２'!$C$7:$L$48,10,FALSE))</f>
        <v/>
      </c>
      <c r="AL199" s="164" t="str">
        <f>IF(AL198="","",VLOOKUP(AL198,'様式３－２'!$C$7:$L$48,10,FALSE))</f>
        <v/>
      </c>
      <c r="AM199" s="164" t="str">
        <f>IF(AM198="","",VLOOKUP(AM198,'様式３－２'!$C$7:$L$48,10,FALSE))</f>
        <v/>
      </c>
      <c r="AN199" s="164" t="str">
        <f>IF(AN198="","",VLOOKUP(AN198,'様式３－２'!$C$7:$L$48,10,FALSE))</f>
        <v/>
      </c>
      <c r="AO199" s="164" t="str">
        <f>IF(AO198="","",VLOOKUP(AO198,'様式３－２'!$C$7:$L$48,10,FALSE))</f>
        <v/>
      </c>
      <c r="AP199" s="164" t="str">
        <f>IF(AP198="","",VLOOKUP(AP198,'様式３－２'!$C$7:$L$48,10,FALSE))</f>
        <v/>
      </c>
      <c r="AQ199" s="165" t="str">
        <f>IF(AQ198="","",VLOOKUP(AQ198,'様式３－２'!$C$7:$L$48,10,FALSE))</f>
        <v/>
      </c>
      <c r="AR199" s="163" t="str">
        <f>IF(AR198="","",VLOOKUP(AR198,'様式３－２'!$C$7:$L$48,10,FALSE))</f>
        <v/>
      </c>
      <c r="AS199" s="164" t="str">
        <f>IF(AS198="","",VLOOKUP(AS198,'様式３－２'!$C$7:$L$48,10,FALSE))</f>
        <v/>
      </c>
      <c r="AT199" s="164" t="str">
        <f>IF(AT198="","",VLOOKUP(AT198,'様式３－２'!$C$7:$L$48,10,FALSE))</f>
        <v/>
      </c>
      <c r="AU199" s="164" t="str">
        <f>IF(AU198="","",VLOOKUP(AU198,'様式３－２'!$C$7:$L$48,10,FALSE))</f>
        <v/>
      </c>
      <c r="AV199" s="164" t="str">
        <f>IF(AV198="","",VLOOKUP(AV198,'様式３－２'!$C$7:$L$48,10,FALSE))</f>
        <v/>
      </c>
      <c r="AW199" s="164" t="str">
        <f>IF(AW198="","",VLOOKUP(AW198,'様式３－２'!$C$7:$L$48,10,FALSE))</f>
        <v/>
      </c>
      <c r="AX199" s="165" t="str">
        <f>IF(AX198="","",VLOOKUP(AX198,'様式３－２'!$C$7:$L$48,10,FALSE))</f>
        <v/>
      </c>
      <c r="AY199" s="163" t="str">
        <f>IF(AY198="","",VLOOKUP(AY198,'様式３－２'!$C$7:$L$48,10,FALSE))</f>
        <v/>
      </c>
      <c r="AZ199" s="164" t="str">
        <f>IF(AZ198="","",VLOOKUP(AZ198,'様式３－２'!$C$7:$L$48,10,FALSE))</f>
        <v/>
      </c>
      <c r="BA199" s="164" t="str">
        <f>IF(BA198="","",VLOOKUP(BA198,'様式３－２'!$C$7:$L$48,10,FALSE))</f>
        <v/>
      </c>
      <c r="BB199" s="294">
        <f>IF($BE$4="４週",SUM(W199:AX199),IF($BE$4="暦月",SUM(W199:BA199),""))</f>
        <v>0</v>
      </c>
      <c r="BC199" s="295"/>
      <c r="BD199" s="296">
        <f>IF($BE$4="４週",BB199/4,IF($BE$4="暦月",(BB199/($BE$9/7)),""))</f>
        <v>0</v>
      </c>
      <c r="BE199" s="295"/>
      <c r="BF199" s="291"/>
      <c r="BG199" s="292"/>
      <c r="BH199" s="292"/>
      <c r="BI199" s="292"/>
      <c r="BJ199" s="293"/>
    </row>
    <row r="200" spans="2:62" ht="20.25" customHeight="1" x14ac:dyDescent="0.4">
      <c r="B200" s="277">
        <f>B198+1</f>
        <v>92</v>
      </c>
      <c r="C200" s="279"/>
      <c r="D200" s="280"/>
      <c r="E200" s="153"/>
      <c r="F200" s="154"/>
      <c r="G200" s="153"/>
      <c r="H200" s="154"/>
      <c r="I200" s="283"/>
      <c r="J200" s="284"/>
      <c r="K200" s="287"/>
      <c r="L200" s="288"/>
      <c r="M200" s="288"/>
      <c r="N200" s="280"/>
      <c r="O200" s="256"/>
      <c r="P200" s="257"/>
      <c r="Q200" s="257"/>
      <c r="R200" s="257"/>
      <c r="S200" s="258"/>
      <c r="T200" s="185" t="s">
        <v>18</v>
      </c>
      <c r="U200" s="108"/>
      <c r="V200" s="109"/>
      <c r="W200" s="95"/>
      <c r="X200" s="96"/>
      <c r="Y200" s="96"/>
      <c r="Z200" s="96"/>
      <c r="AA200" s="96"/>
      <c r="AB200" s="96"/>
      <c r="AC200" s="97"/>
      <c r="AD200" s="95"/>
      <c r="AE200" s="96"/>
      <c r="AF200" s="96"/>
      <c r="AG200" s="96"/>
      <c r="AH200" s="96"/>
      <c r="AI200" s="96"/>
      <c r="AJ200" s="97"/>
      <c r="AK200" s="95"/>
      <c r="AL200" s="96"/>
      <c r="AM200" s="96"/>
      <c r="AN200" s="96"/>
      <c r="AO200" s="96"/>
      <c r="AP200" s="96"/>
      <c r="AQ200" s="97"/>
      <c r="AR200" s="95"/>
      <c r="AS200" s="96"/>
      <c r="AT200" s="96"/>
      <c r="AU200" s="96"/>
      <c r="AV200" s="96"/>
      <c r="AW200" s="96"/>
      <c r="AX200" s="97"/>
      <c r="AY200" s="95"/>
      <c r="AZ200" s="96"/>
      <c r="BA200" s="98"/>
      <c r="BB200" s="262"/>
      <c r="BC200" s="263"/>
      <c r="BD200" s="264"/>
      <c r="BE200" s="265"/>
      <c r="BF200" s="266"/>
      <c r="BG200" s="267"/>
      <c r="BH200" s="267"/>
      <c r="BI200" s="267"/>
      <c r="BJ200" s="268"/>
    </row>
    <row r="201" spans="2:62" ht="20.25" customHeight="1" x14ac:dyDescent="0.4">
      <c r="B201" s="297"/>
      <c r="C201" s="298"/>
      <c r="D201" s="299"/>
      <c r="E201" s="197"/>
      <c r="F201" s="198">
        <f>C200</f>
        <v>0</v>
      </c>
      <c r="G201" s="197"/>
      <c r="H201" s="198">
        <f>I200</f>
        <v>0</v>
      </c>
      <c r="I201" s="300"/>
      <c r="J201" s="301"/>
      <c r="K201" s="302"/>
      <c r="L201" s="303"/>
      <c r="M201" s="303"/>
      <c r="N201" s="299"/>
      <c r="O201" s="256"/>
      <c r="P201" s="257"/>
      <c r="Q201" s="257"/>
      <c r="R201" s="257"/>
      <c r="S201" s="258"/>
      <c r="T201" s="186" t="s">
        <v>203</v>
      </c>
      <c r="U201" s="110"/>
      <c r="V201" s="187"/>
      <c r="W201" s="163" t="str">
        <f>IF(W200="","",VLOOKUP(W200,'様式３－２'!$C$7:$L$48,10,FALSE))</f>
        <v/>
      </c>
      <c r="X201" s="164" t="str">
        <f>IF(X200="","",VLOOKUP(X200,'様式３－２'!$C$7:$L$48,10,FALSE))</f>
        <v/>
      </c>
      <c r="Y201" s="164" t="str">
        <f>IF(Y200="","",VLOOKUP(Y200,'様式３－２'!$C$7:$L$48,10,FALSE))</f>
        <v/>
      </c>
      <c r="Z201" s="164" t="str">
        <f>IF(Z200="","",VLOOKUP(Z200,'様式３－２'!$C$7:$L$48,10,FALSE))</f>
        <v/>
      </c>
      <c r="AA201" s="164" t="str">
        <f>IF(AA200="","",VLOOKUP(AA200,'様式３－２'!$C$7:$L$48,10,FALSE))</f>
        <v/>
      </c>
      <c r="AB201" s="164" t="str">
        <f>IF(AB200="","",VLOOKUP(AB200,'様式３－２'!$C$7:$L$48,10,FALSE))</f>
        <v/>
      </c>
      <c r="AC201" s="165" t="str">
        <f>IF(AC200="","",VLOOKUP(AC200,'様式３－２'!$C$7:$L$48,10,FALSE))</f>
        <v/>
      </c>
      <c r="AD201" s="163" t="str">
        <f>IF(AD200="","",VLOOKUP(AD200,'様式３－２'!$C$7:$L$48,10,FALSE))</f>
        <v/>
      </c>
      <c r="AE201" s="164" t="str">
        <f>IF(AE200="","",VLOOKUP(AE200,'様式３－２'!$C$7:$L$48,10,FALSE))</f>
        <v/>
      </c>
      <c r="AF201" s="164" t="str">
        <f>IF(AF200="","",VLOOKUP(AF200,'様式３－２'!$C$7:$L$48,10,FALSE))</f>
        <v/>
      </c>
      <c r="AG201" s="164" t="str">
        <f>IF(AG200="","",VLOOKUP(AG200,'様式３－２'!$C$7:$L$48,10,FALSE))</f>
        <v/>
      </c>
      <c r="AH201" s="164" t="str">
        <f>IF(AH200="","",VLOOKUP(AH200,'様式３－２'!$C$7:$L$48,10,FALSE))</f>
        <v/>
      </c>
      <c r="AI201" s="164" t="str">
        <f>IF(AI200="","",VLOOKUP(AI200,'様式３－２'!$C$7:$L$48,10,FALSE))</f>
        <v/>
      </c>
      <c r="AJ201" s="165" t="str">
        <f>IF(AJ200="","",VLOOKUP(AJ200,'様式３－２'!$C$7:$L$48,10,FALSE))</f>
        <v/>
      </c>
      <c r="AK201" s="163" t="str">
        <f>IF(AK200="","",VLOOKUP(AK200,'様式３－２'!$C$7:$L$48,10,FALSE))</f>
        <v/>
      </c>
      <c r="AL201" s="164" t="str">
        <f>IF(AL200="","",VLOOKUP(AL200,'様式３－２'!$C$7:$L$48,10,FALSE))</f>
        <v/>
      </c>
      <c r="AM201" s="164" t="str">
        <f>IF(AM200="","",VLOOKUP(AM200,'様式３－２'!$C$7:$L$48,10,FALSE))</f>
        <v/>
      </c>
      <c r="AN201" s="164" t="str">
        <f>IF(AN200="","",VLOOKUP(AN200,'様式３－２'!$C$7:$L$48,10,FALSE))</f>
        <v/>
      </c>
      <c r="AO201" s="164" t="str">
        <f>IF(AO200="","",VLOOKUP(AO200,'様式３－２'!$C$7:$L$48,10,FALSE))</f>
        <v/>
      </c>
      <c r="AP201" s="164" t="str">
        <f>IF(AP200="","",VLOOKUP(AP200,'様式３－２'!$C$7:$L$48,10,FALSE))</f>
        <v/>
      </c>
      <c r="AQ201" s="165" t="str">
        <f>IF(AQ200="","",VLOOKUP(AQ200,'様式３－２'!$C$7:$L$48,10,FALSE))</f>
        <v/>
      </c>
      <c r="AR201" s="163" t="str">
        <f>IF(AR200="","",VLOOKUP(AR200,'様式３－２'!$C$7:$L$48,10,FALSE))</f>
        <v/>
      </c>
      <c r="AS201" s="164" t="str">
        <f>IF(AS200="","",VLOOKUP(AS200,'様式３－２'!$C$7:$L$48,10,FALSE))</f>
        <v/>
      </c>
      <c r="AT201" s="164" t="str">
        <f>IF(AT200="","",VLOOKUP(AT200,'様式３－２'!$C$7:$L$48,10,FALSE))</f>
        <v/>
      </c>
      <c r="AU201" s="164" t="str">
        <f>IF(AU200="","",VLOOKUP(AU200,'様式３－２'!$C$7:$L$48,10,FALSE))</f>
        <v/>
      </c>
      <c r="AV201" s="164" t="str">
        <f>IF(AV200="","",VLOOKUP(AV200,'様式３－２'!$C$7:$L$48,10,FALSE))</f>
        <v/>
      </c>
      <c r="AW201" s="164" t="str">
        <f>IF(AW200="","",VLOOKUP(AW200,'様式３－２'!$C$7:$L$48,10,FALSE))</f>
        <v/>
      </c>
      <c r="AX201" s="165" t="str">
        <f>IF(AX200="","",VLOOKUP(AX200,'様式３－２'!$C$7:$L$48,10,FALSE))</f>
        <v/>
      </c>
      <c r="AY201" s="163" t="str">
        <f>IF(AY200="","",VLOOKUP(AY200,'様式３－２'!$C$7:$L$48,10,FALSE))</f>
        <v/>
      </c>
      <c r="AZ201" s="164" t="str">
        <f>IF(AZ200="","",VLOOKUP(AZ200,'様式３－２'!$C$7:$L$48,10,FALSE))</f>
        <v/>
      </c>
      <c r="BA201" s="164" t="str">
        <f>IF(BA200="","",VLOOKUP(BA200,'様式３－２'!$C$7:$L$48,10,FALSE))</f>
        <v/>
      </c>
      <c r="BB201" s="294">
        <f>IF($BE$4="４週",SUM(W201:AX201),IF($BE$4="暦月",SUM(W201:BA201),""))</f>
        <v>0</v>
      </c>
      <c r="BC201" s="295"/>
      <c r="BD201" s="296">
        <f>IF($BE$4="４週",BB201/4,IF($BE$4="暦月",(BB201/($BE$9/7)),""))</f>
        <v>0</v>
      </c>
      <c r="BE201" s="295"/>
      <c r="BF201" s="291"/>
      <c r="BG201" s="292"/>
      <c r="BH201" s="292"/>
      <c r="BI201" s="292"/>
      <c r="BJ201" s="293"/>
    </row>
    <row r="202" spans="2:62" ht="20.25" customHeight="1" x14ac:dyDescent="0.4">
      <c r="B202" s="277">
        <f>B200+1</f>
        <v>93</v>
      </c>
      <c r="C202" s="279"/>
      <c r="D202" s="280"/>
      <c r="E202" s="153"/>
      <c r="F202" s="154"/>
      <c r="G202" s="153"/>
      <c r="H202" s="154"/>
      <c r="I202" s="283"/>
      <c r="J202" s="284"/>
      <c r="K202" s="287"/>
      <c r="L202" s="288"/>
      <c r="M202" s="288"/>
      <c r="N202" s="280"/>
      <c r="O202" s="256"/>
      <c r="P202" s="257"/>
      <c r="Q202" s="257"/>
      <c r="R202" s="257"/>
      <c r="S202" s="258"/>
      <c r="T202" s="185" t="s">
        <v>18</v>
      </c>
      <c r="U202" s="108"/>
      <c r="V202" s="109"/>
      <c r="W202" s="95"/>
      <c r="X202" s="96"/>
      <c r="Y202" s="96"/>
      <c r="Z202" s="96"/>
      <c r="AA202" s="96"/>
      <c r="AB202" s="96"/>
      <c r="AC202" s="97"/>
      <c r="AD202" s="95"/>
      <c r="AE202" s="96"/>
      <c r="AF202" s="96"/>
      <c r="AG202" s="96"/>
      <c r="AH202" s="96"/>
      <c r="AI202" s="96"/>
      <c r="AJ202" s="97"/>
      <c r="AK202" s="95"/>
      <c r="AL202" s="96"/>
      <c r="AM202" s="96"/>
      <c r="AN202" s="96"/>
      <c r="AO202" s="96"/>
      <c r="AP202" s="96"/>
      <c r="AQ202" s="97"/>
      <c r="AR202" s="95"/>
      <c r="AS202" s="96"/>
      <c r="AT202" s="96"/>
      <c r="AU202" s="96"/>
      <c r="AV202" s="96"/>
      <c r="AW202" s="96"/>
      <c r="AX202" s="97"/>
      <c r="AY202" s="95"/>
      <c r="AZ202" s="96"/>
      <c r="BA202" s="98"/>
      <c r="BB202" s="262"/>
      <c r="BC202" s="263"/>
      <c r="BD202" s="264"/>
      <c r="BE202" s="265"/>
      <c r="BF202" s="266"/>
      <c r="BG202" s="267"/>
      <c r="BH202" s="267"/>
      <c r="BI202" s="267"/>
      <c r="BJ202" s="268"/>
    </row>
    <row r="203" spans="2:62" ht="20.25" customHeight="1" x14ac:dyDescent="0.4">
      <c r="B203" s="297"/>
      <c r="C203" s="298"/>
      <c r="D203" s="299"/>
      <c r="E203" s="197"/>
      <c r="F203" s="198">
        <f>C202</f>
        <v>0</v>
      </c>
      <c r="G203" s="197"/>
      <c r="H203" s="198">
        <f>I202</f>
        <v>0</v>
      </c>
      <c r="I203" s="300"/>
      <c r="J203" s="301"/>
      <c r="K203" s="302"/>
      <c r="L203" s="303"/>
      <c r="M203" s="303"/>
      <c r="N203" s="299"/>
      <c r="O203" s="256"/>
      <c r="P203" s="257"/>
      <c r="Q203" s="257"/>
      <c r="R203" s="257"/>
      <c r="S203" s="258"/>
      <c r="T203" s="186" t="s">
        <v>203</v>
      </c>
      <c r="U203" s="110"/>
      <c r="V203" s="187"/>
      <c r="W203" s="163" t="str">
        <f>IF(W202="","",VLOOKUP(W202,'様式３－２'!$C$7:$L$48,10,FALSE))</f>
        <v/>
      </c>
      <c r="X203" s="164" t="str">
        <f>IF(X202="","",VLOOKUP(X202,'様式３－２'!$C$7:$L$48,10,FALSE))</f>
        <v/>
      </c>
      <c r="Y203" s="164" t="str">
        <f>IF(Y202="","",VLOOKUP(Y202,'様式３－２'!$C$7:$L$48,10,FALSE))</f>
        <v/>
      </c>
      <c r="Z203" s="164" t="str">
        <f>IF(Z202="","",VLOOKUP(Z202,'様式３－２'!$C$7:$L$48,10,FALSE))</f>
        <v/>
      </c>
      <c r="AA203" s="164" t="str">
        <f>IF(AA202="","",VLOOKUP(AA202,'様式３－２'!$C$7:$L$48,10,FALSE))</f>
        <v/>
      </c>
      <c r="AB203" s="164" t="str">
        <f>IF(AB202="","",VLOOKUP(AB202,'様式３－２'!$C$7:$L$48,10,FALSE))</f>
        <v/>
      </c>
      <c r="AC203" s="165" t="str">
        <f>IF(AC202="","",VLOOKUP(AC202,'様式３－２'!$C$7:$L$48,10,FALSE))</f>
        <v/>
      </c>
      <c r="AD203" s="163" t="str">
        <f>IF(AD202="","",VLOOKUP(AD202,'様式３－２'!$C$7:$L$48,10,FALSE))</f>
        <v/>
      </c>
      <c r="AE203" s="164" t="str">
        <f>IF(AE202="","",VLOOKUP(AE202,'様式３－２'!$C$7:$L$48,10,FALSE))</f>
        <v/>
      </c>
      <c r="AF203" s="164" t="str">
        <f>IF(AF202="","",VLOOKUP(AF202,'様式３－２'!$C$7:$L$48,10,FALSE))</f>
        <v/>
      </c>
      <c r="AG203" s="164" t="str">
        <f>IF(AG202="","",VLOOKUP(AG202,'様式３－２'!$C$7:$L$48,10,FALSE))</f>
        <v/>
      </c>
      <c r="AH203" s="164" t="str">
        <f>IF(AH202="","",VLOOKUP(AH202,'様式３－２'!$C$7:$L$48,10,FALSE))</f>
        <v/>
      </c>
      <c r="AI203" s="164" t="str">
        <f>IF(AI202="","",VLOOKUP(AI202,'様式３－２'!$C$7:$L$48,10,FALSE))</f>
        <v/>
      </c>
      <c r="AJ203" s="165" t="str">
        <f>IF(AJ202="","",VLOOKUP(AJ202,'様式３－２'!$C$7:$L$48,10,FALSE))</f>
        <v/>
      </c>
      <c r="AK203" s="163" t="str">
        <f>IF(AK202="","",VLOOKUP(AK202,'様式３－２'!$C$7:$L$48,10,FALSE))</f>
        <v/>
      </c>
      <c r="AL203" s="164" t="str">
        <f>IF(AL202="","",VLOOKUP(AL202,'様式３－２'!$C$7:$L$48,10,FALSE))</f>
        <v/>
      </c>
      <c r="AM203" s="164" t="str">
        <f>IF(AM202="","",VLOOKUP(AM202,'様式３－２'!$C$7:$L$48,10,FALSE))</f>
        <v/>
      </c>
      <c r="AN203" s="164" t="str">
        <f>IF(AN202="","",VLOOKUP(AN202,'様式３－２'!$C$7:$L$48,10,FALSE))</f>
        <v/>
      </c>
      <c r="AO203" s="164" t="str">
        <f>IF(AO202="","",VLOOKUP(AO202,'様式３－２'!$C$7:$L$48,10,FALSE))</f>
        <v/>
      </c>
      <c r="AP203" s="164" t="str">
        <f>IF(AP202="","",VLOOKUP(AP202,'様式３－２'!$C$7:$L$48,10,FALSE))</f>
        <v/>
      </c>
      <c r="AQ203" s="165" t="str">
        <f>IF(AQ202="","",VLOOKUP(AQ202,'様式３－２'!$C$7:$L$48,10,FALSE))</f>
        <v/>
      </c>
      <c r="AR203" s="163" t="str">
        <f>IF(AR202="","",VLOOKUP(AR202,'様式３－２'!$C$7:$L$48,10,FALSE))</f>
        <v/>
      </c>
      <c r="AS203" s="164" t="str">
        <f>IF(AS202="","",VLOOKUP(AS202,'様式３－２'!$C$7:$L$48,10,FALSE))</f>
        <v/>
      </c>
      <c r="AT203" s="164" t="str">
        <f>IF(AT202="","",VLOOKUP(AT202,'様式３－２'!$C$7:$L$48,10,FALSE))</f>
        <v/>
      </c>
      <c r="AU203" s="164" t="str">
        <f>IF(AU202="","",VLOOKUP(AU202,'様式３－２'!$C$7:$L$48,10,FALSE))</f>
        <v/>
      </c>
      <c r="AV203" s="164" t="str">
        <f>IF(AV202="","",VLOOKUP(AV202,'様式３－２'!$C$7:$L$48,10,FALSE))</f>
        <v/>
      </c>
      <c r="AW203" s="164" t="str">
        <f>IF(AW202="","",VLOOKUP(AW202,'様式３－２'!$C$7:$L$48,10,FALSE))</f>
        <v/>
      </c>
      <c r="AX203" s="165" t="str">
        <f>IF(AX202="","",VLOOKUP(AX202,'様式３－２'!$C$7:$L$48,10,FALSE))</f>
        <v/>
      </c>
      <c r="AY203" s="163" t="str">
        <f>IF(AY202="","",VLOOKUP(AY202,'様式３－２'!$C$7:$L$48,10,FALSE))</f>
        <v/>
      </c>
      <c r="AZ203" s="164" t="str">
        <f>IF(AZ202="","",VLOOKUP(AZ202,'様式３－２'!$C$7:$L$48,10,FALSE))</f>
        <v/>
      </c>
      <c r="BA203" s="164" t="str">
        <f>IF(BA202="","",VLOOKUP(BA202,'様式３－２'!$C$7:$L$48,10,FALSE))</f>
        <v/>
      </c>
      <c r="BB203" s="294">
        <f>IF($BE$4="４週",SUM(W203:AX203),IF($BE$4="暦月",SUM(W203:BA203),""))</f>
        <v>0</v>
      </c>
      <c r="BC203" s="295"/>
      <c r="BD203" s="296">
        <f>IF($BE$4="４週",BB203/4,IF($BE$4="暦月",(BB203/($BE$9/7)),""))</f>
        <v>0</v>
      </c>
      <c r="BE203" s="295"/>
      <c r="BF203" s="291"/>
      <c r="BG203" s="292"/>
      <c r="BH203" s="292"/>
      <c r="BI203" s="292"/>
      <c r="BJ203" s="293"/>
    </row>
    <row r="204" spans="2:62" ht="20.25" customHeight="1" x14ac:dyDescent="0.4">
      <c r="B204" s="277">
        <f>B202+1</f>
        <v>94</v>
      </c>
      <c r="C204" s="279"/>
      <c r="D204" s="280"/>
      <c r="E204" s="153"/>
      <c r="F204" s="154"/>
      <c r="G204" s="153"/>
      <c r="H204" s="154"/>
      <c r="I204" s="283"/>
      <c r="J204" s="284"/>
      <c r="K204" s="287"/>
      <c r="L204" s="288"/>
      <c r="M204" s="288"/>
      <c r="N204" s="280"/>
      <c r="O204" s="256"/>
      <c r="P204" s="257"/>
      <c r="Q204" s="257"/>
      <c r="R204" s="257"/>
      <c r="S204" s="258"/>
      <c r="T204" s="185" t="s">
        <v>18</v>
      </c>
      <c r="U204" s="108"/>
      <c r="V204" s="109"/>
      <c r="W204" s="95"/>
      <c r="X204" s="96"/>
      <c r="Y204" s="96"/>
      <c r="Z204" s="96"/>
      <c r="AA204" s="96"/>
      <c r="AB204" s="96"/>
      <c r="AC204" s="97"/>
      <c r="AD204" s="95"/>
      <c r="AE204" s="96"/>
      <c r="AF204" s="96"/>
      <c r="AG204" s="96"/>
      <c r="AH204" s="96"/>
      <c r="AI204" s="96"/>
      <c r="AJ204" s="97"/>
      <c r="AK204" s="95"/>
      <c r="AL204" s="96"/>
      <c r="AM204" s="96"/>
      <c r="AN204" s="96"/>
      <c r="AO204" s="96"/>
      <c r="AP204" s="96"/>
      <c r="AQ204" s="97"/>
      <c r="AR204" s="95"/>
      <c r="AS204" s="96"/>
      <c r="AT204" s="96"/>
      <c r="AU204" s="96"/>
      <c r="AV204" s="96"/>
      <c r="AW204" s="96"/>
      <c r="AX204" s="97"/>
      <c r="AY204" s="95"/>
      <c r="AZ204" s="96"/>
      <c r="BA204" s="98"/>
      <c r="BB204" s="262"/>
      <c r="BC204" s="263"/>
      <c r="BD204" s="264"/>
      <c r="BE204" s="265"/>
      <c r="BF204" s="266"/>
      <c r="BG204" s="267"/>
      <c r="BH204" s="267"/>
      <c r="BI204" s="267"/>
      <c r="BJ204" s="268"/>
    </row>
    <row r="205" spans="2:62" ht="20.25" customHeight="1" x14ac:dyDescent="0.4">
      <c r="B205" s="297"/>
      <c r="C205" s="298"/>
      <c r="D205" s="299"/>
      <c r="E205" s="197"/>
      <c r="F205" s="198">
        <f>C204</f>
        <v>0</v>
      </c>
      <c r="G205" s="197"/>
      <c r="H205" s="198">
        <f>I204</f>
        <v>0</v>
      </c>
      <c r="I205" s="300"/>
      <c r="J205" s="301"/>
      <c r="K205" s="302"/>
      <c r="L205" s="303"/>
      <c r="M205" s="303"/>
      <c r="N205" s="299"/>
      <c r="O205" s="256"/>
      <c r="P205" s="257"/>
      <c r="Q205" s="257"/>
      <c r="R205" s="257"/>
      <c r="S205" s="258"/>
      <c r="T205" s="186" t="s">
        <v>203</v>
      </c>
      <c r="U205" s="110"/>
      <c r="V205" s="187"/>
      <c r="W205" s="163" t="str">
        <f>IF(W204="","",VLOOKUP(W204,'様式３－２'!$C$7:$L$48,10,FALSE))</f>
        <v/>
      </c>
      <c r="X205" s="164" t="str">
        <f>IF(X204="","",VLOOKUP(X204,'様式３－２'!$C$7:$L$48,10,FALSE))</f>
        <v/>
      </c>
      <c r="Y205" s="164" t="str">
        <f>IF(Y204="","",VLOOKUP(Y204,'様式３－２'!$C$7:$L$48,10,FALSE))</f>
        <v/>
      </c>
      <c r="Z205" s="164" t="str">
        <f>IF(Z204="","",VLOOKUP(Z204,'様式３－２'!$C$7:$L$48,10,FALSE))</f>
        <v/>
      </c>
      <c r="AA205" s="164" t="str">
        <f>IF(AA204="","",VLOOKUP(AA204,'様式３－２'!$C$7:$L$48,10,FALSE))</f>
        <v/>
      </c>
      <c r="AB205" s="164" t="str">
        <f>IF(AB204="","",VLOOKUP(AB204,'様式３－２'!$C$7:$L$48,10,FALSE))</f>
        <v/>
      </c>
      <c r="AC205" s="165" t="str">
        <f>IF(AC204="","",VLOOKUP(AC204,'様式３－２'!$C$7:$L$48,10,FALSE))</f>
        <v/>
      </c>
      <c r="AD205" s="163" t="str">
        <f>IF(AD204="","",VLOOKUP(AD204,'様式３－２'!$C$7:$L$48,10,FALSE))</f>
        <v/>
      </c>
      <c r="AE205" s="164" t="str">
        <f>IF(AE204="","",VLOOKUP(AE204,'様式３－２'!$C$7:$L$48,10,FALSE))</f>
        <v/>
      </c>
      <c r="AF205" s="164" t="str">
        <f>IF(AF204="","",VLOOKUP(AF204,'様式３－２'!$C$7:$L$48,10,FALSE))</f>
        <v/>
      </c>
      <c r="AG205" s="164" t="str">
        <f>IF(AG204="","",VLOOKUP(AG204,'様式３－２'!$C$7:$L$48,10,FALSE))</f>
        <v/>
      </c>
      <c r="AH205" s="164" t="str">
        <f>IF(AH204="","",VLOOKUP(AH204,'様式３－２'!$C$7:$L$48,10,FALSE))</f>
        <v/>
      </c>
      <c r="AI205" s="164" t="str">
        <f>IF(AI204="","",VLOOKUP(AI204,'様式３－２'!$C$7:$L$48,10,FALSE))</f>
        <v/>
      </c>
      <c r="AJ205" s="165" t="str">
        <f>IF(AJ204="","",VLOOKUP(AJ204,'様式３－２'!$C$7:$L$48,10,FALSE))</f>
        <v/>
      </c>
      <c r="AK205" s="163" t="str">
        <f>IF(AK204="","",VLOOKUP(AK204,'様式３－２'!$C$7:$L$48,10,FALSE))</f>
        <v/>
      </c>
      <c r="AL205" s="164" t="str">
        <f>IF(AL204="","",VLOOKUP(AL204,'様式３－２'!$C$7:$L$48,10,FALSE))</f>
        <v/>
      </c>
      <c r="AM205" s="164" t="str">
        <f>IF(AM204="","",VLOOKUP(AM204,'様式３－２'!$C$7:$L$48,10,FALSE))</f>
        <v/>
      </c>
      <c r="AN205" s="164" t="str">
        <f>IF(AN204="","",VLOOKUP(AN204,'様式３－２'!$C$7:$L$48,10,FALSE))</f>
        <v/>
      </c>
      <c r="AO205" s="164" t="str">
        <f>IF(AO204="","",VLOOKUP(AO204,'様式３－２'!$C$7:$L$48,10,FALSE))</f>
        <v/>
      </c>
      <c r="AP205" s="164" t="str">
        <f>IF(AP204="","",VLOOKUP(AP204,'様式３－２'!$C$7:$L$48,10,FALSE))</f>
        <v/>
      </c>
      <c r="AQ205" s="165" t="str">
        <f>IF(AQ204="","",VLOOKUP(AQ204,'様式３－２'!$C$7:$L$48,10,FALSE))</f>
        <v/>
      </c>
      <c r="AR205" s="163" t="str">
        <f>IF(AR204="","",VLOOKUP(AR204,'様式３－２'!$C$7:$L$48,10,FALSE))</f>
        <v/>
      </c>
      <c r="AS205" s="164" t="str">
        <f>IF(AS204="","",VLOOKUP(AS204,'様式３－２'!$C$7:$L$48,10,FALSE))</f>
        <v/>
      </c>
      <c r="AT205" s="164" t="str">
        <f>IF(AT204="","",VLOOKUP(AT204,'様式３－２'!$C$7:$L$48,10,FALSE))</f>
        <v/>
      </c>
      <c r="AU205" s="164" t="str">
        <f>IF(AU204="","",VLOOKUP(AU204,'様式３－２'!$C$7:$L$48,10,FALSE))</f>
        <v/>
      </c>
      <c r="AV205" s="164" t="str">
        <f>IF(AV204="","",VLOOKUP(AV204,'様式３－２'!$C$7:$L$48,10,FALSE))</f>
        <v/>
      </c>
      <c r="AW205" s="164" t="str">
        <f>IF(AW204="","",VLOOKUP(AW204,'様式３－２'!$C$7:$L$48,10,FALSE))</f>
        <v/>
      </c>
      <c r="AX205" s="165" t="str">
        <f>IF(AX204="","",VLOOKUP(AX204,'様式３－２'!$C$7:$L$48,10,FALSE))</f>
        <v/>
      </c>
      <c r="AY205" s="163" t="str">
        <f>IF(AY204="","",VLOOKUP(AY204,'様式３－２'!$C$7:$L$48,10,FALSE))</f>
        <v/>
      </c>
      <c r="AZ205" s="164" t="str">
        <f>IF(AZ204="","",VLOOKUP(AZ204,'様式３－２'!$C$7:$L$48,10,FALSE))</f>
        <v/>
      </c>
      <c r="BA205" s="164" t="str">
        <f>IF(BA204="","",VLOOKUP(BA204,'様式３－２'!$C$7:$L$48,10,FALSE))</f>
        <v/>
      </c>
      <c r="BB205" s="294">
        <f>IF($BE$4="４週",SUM(W205:AX205),IF($BE$4="暦月",SUM(W205:BA205),""))</f>
        <v>0</v>
      </c>
      <c r="BC205" s="295"/>
      <c r="BD205" s="296">
        <f>IF($BE$4="４週",BB205/4,IF($BE$4="暦月",(BB205/($BE$9/7)),""))</f>
        <v>0</v>
      </c>
      <c r="BE205" s="295"/>
      <c r="BF205" s="291"/>
      <c r="BG205" s="292"/>
      <c r="BH205" s="292"/>
      <c r="BI205" s="292"/>
      <c r="BJ205" s="293"/>
    </row>
    <row r="206" spans="2:62" ht="20.25" customHeight="1" x14ac:dyDescent="0.4">
      <c r="B206" s="277">
        <f>B204+1</f>
        <v>95</v>
      </c>
      <c r="C206" s="279"/>
      <c r="D206" s="280"/>
      <c r="E206" s="153"/>
      <c r="F206" s="154"/>
      <c r="G206" s="153"/>
      <c r="H206" s="154"/>
      <c r="I206" s="283"/>
      <c r="J206" s="284"/>
      <c r="K206" s="287"/>
      <c r="L206" s="288"/>
      <c r="M206" s="288"/>
      <c r="N206" s="280"/>
      <c r="O206" s="256"/>
      <c r="P206" s="257"/>
      <c r="Q206" s="257"/>
      <c r="R206" s="257"/>
      <c r="S206" s="258"/>
      <c r="T206" s="185" t="s">
        <v>18</v>
      </c>
      <c r="U206" s="108"/>
      <c r="V206" s="109"/>
      <c r="W206" s="95"/>
      <c r="X206" s="96"/>
      <c r="Y206" s="96"/>
      <c r="Z206" s="96"/>
      <c r="AA206" s="96"/>
      <c r="AB206" s="96"/>
      <c r="AC206" s="97"/>
      <c r="AD206" s="95"/>
      <c r="AE206" s="96"/>
      <c r="AF206" s="96"/>
      <c r="AG206" s="96"/>
      <c r="AH206" s="96"/>
      <c r="AI206" s="96"/>
      <c r="AJ206" s="97"/>
      <c r="AK206" s="95"/>
      <c r="AL206" s="96"/>
      <c r="AM206" s="96"/>
      <c r="AN206" s="96"/>
      <c r="AO206" s="96"/>
      <c r="AP206" s="96"/>
      <c r="AQ206" s="97"/>
      <c r="AR206" s="95"/>
      <c r="AS206" s="96"/>
      <c r="AT206" s="96"/>
      <c r="AU206" s="96"/>
      <c r="AV206" s="96"/>
      <c r="AW206" s="96"/>
      <c r="AX206" s="97"/>
      <c r="AY206" s="95"/>
      <c r="AZ206" s="96"/>
      <c r="BA206" s="98"/>
      <c r="BB206" s="262"/>
      <c r="BC206" s="263"/>
      <c r="BD206" s="264"/>
      <c r="BE206" s="265"/>
      <c r="BF206" s="266"/>
      <c r="BG206" s="267"/>
      <c r="BH206" s="267"/>
      <c r="BI206" s="267"/>
      <c r="BJ206" s="268"/>
    </row>
    <row r="207" spans="2:62" ht="20.25" customHeight="1" x14ac:dyDescent="0.4">
      <c r="B207" s="297"/>
      <c r="C207" s="298"/>
      <c r="D207" s="299"/>
      <c r="E207" s="197"/>
      <c r="F207" s="198">
        <f>C206</f>
        <v>0</v>
      </c>
      <c r="G207" s="197"/>
      <c r="H207" s="198">
        <f>I206</f>
        <v>0</v>
      </c>
      <c r="I207" s="300"/>
      <c r="J207" s="301"/>
      <c r="K207" s="302"/>
      <c r="L207" s="303"/>
      <c r="M207" s="303"/>
      <c r="N207" s="299"/>
      <c r="O207" s="256"/>
      <c r="P207" s="257"/>
      <c r="Q207" s="257"/>
      <c r="R207" s="257"/>
      <c r="S207" s="258"/>
      <c r="T207" s="186" t="s">
        <v>203</v>
      </c>
      <c r="U207" s="110"/>
      <c r="V207" s="187"/>
      <c r="W207" s="163" t="str">
        <f>IF(W206="","",VLOOKUP(W206,'様式３－２'!$C$7:$L$48,10,FALSE))</f>
        <v/>
      </c>
      <c r="X207" s="164" t="str">
        <f>IF(X206="","",VLOOKUP(X206,'様式３－２'!$C$7:$L$48,10,FALSE))</f>
        <v/>
      </c>
      <c r="Y207" s="164" t="str">
        <f>IF(Y206="","",VLOOKUP(Y206,'様式３－２'!$C$7:$L$48,10,FALSE))</f>
        <v/>
      </c>
      <c r="Z207" s="164" t="str">
        <f>IF(Z206="","",VLOOKUP(Z206,'様式３－２'!$C$7:$L$48,10,FALSE))</f>
        <v/>
      </c>
      <c r="AA207" s="164" t="str">
        <f>IF(AA206="","",VLOOKUP(AA206,'様式３－２'!$C$7:$L$48,10,FALSE))</f>
        <v/>
      </c>
      <c r="AB207" s="164" t="str">
        <f>IF(AB206="","",VLOOKUP(AB206,'様式３－２'!$C$7:$L$48,10,FALSE))</f>
        <v/>
      </c>
      <c r="AC207" s="165" t="str">
        <f>IF(AC206="","",VLOOKUP(AC206,'様式３－２'!$C$7:$L$48,10,FALSE))</f>
        <v/>
      </c>
      <c r="AD207" s="163" t="str">
        <f>IF(AD206="","",VLOOKUP(AD206,'様式３－２'!$C$7:$L$48,10,FALSE))</f>
        <v/>
      </c>
      <c r="AE207" s="164" t="str">
        <f>IF(AE206="","",VLOOKUP(AE206,'様式３－２'!$C$7:$L$48,10,FALSE))</f>
        <v/>
      </c>
      <c r="AF207" s="164" t="str">
        <f>IF(AF206="","",VLOOKUP(AF206,'様式３－２'!$C$7:$L$48,10,FALSE))</f>
        <v/>
      </c>
      <c r="AG207" s="164" t="str">
        <f>IF(AG206="","",VLOOKUP(AG206,'様式３－２'!$C$7:$L$48,10,FALSE))</f>
        <v/>
      </c>
      <c r="AH207" s="164" t="str">
        <f>IF(AH206="","",VLOOKUP(AH206,'様式３－２'!$C$7:$L$48,10,FALSE))</f>
        <v/>
      </c>
      <c r="AI207" s="164" t="str">
        <f>IF(AI206="","",VLOOKUP(AI206,'様式３－２'!$C$7:$L$48,10,FALSE))</f>
        <v/>
      </c>
      <c r="AJ207" s="165" t="str">
        <f>IF(AJ206="","",VLOOKUP(AJ206,'様式３－２'!$C$7:$L$48,10,FALSE))</f>
        <v/>
      </c>
      <c r="AK207" s="163" t="str">
        <f>IF(AK206="","",VLOOKUP(AK206,'様式３－２'!$C$7:$L$48,10,FALSE))</f>
        <v/>
      </c>
      <c r="AL207" s="164" t="str">
        <f>IF(AL206="","",VLOOKUP(AL206,'様式３－２'!$C$7:$L$48,10,FALSE))</f>
        <v/>
      </c>
      <c r="AM207" s="164" t="str">
        <f>IF(AM206="","",VLOOKUP(AM206,'様式３－２'!$C$7:$L$48,10,FALSE))</f>
        <v/>
      </c>
      <c r="AN207" s="164" t="str">
        <f>IF(AN206="","",VLOOKUP(AN206,'様式３－２'!$C$7:$L$48,10,FALSE))</f>
        <v/>
      </c>
      <c r="AO207" s="164" t="str">
        <f>IF(AO206="","",VLOOKUP(AO206,'様式３－２'!$C$7:$L$48,10,FALSE))</f>
        <v/>
      </c>
      <c r="AP207" s="164" t="str">
        <f>IF(AP206="","",VLOOKUP(AP206,'様式３－２'!$C$7:$L$48,10,FALSE))</f>
        <v/>
      </c>
      <c r="AQ207" s="165" t="str">
        <f>IF(AQ206="","",VLOOKUP(AQ206,'様式３－２'!$C$7:$L$48,10,FALSE))</f>
        <v/>
      </c>
      <c r="AR207" s="163" t="str">
        <f>IF(AR206="","",VLOOKUP(AR206,'様式３－２'!$C$7:$L$48,10,FALSE))</f>
        <v/>
      </c>
      <c r="AS207" s="164" t="str">
        <f>IF(AS206="","",VLOOKUP(AS206,'様式３－２'!$C$7:$L$48,10,FALSE))</f>
        <v/>
      </c>
      <c r="AT207" s="164" t="str">
        <f>IF(AT206="","",VLOOKUP(AT206,'様式３－２'!$C$7:$L$48,10,FALSE))</f>
        <v/>
      </c>
      <c r="AU207" s="164" t="str">
        <f>IF(AU206="","",VLOOKUP(AU206,'様式３－２'!$C$7:$L$48,10,FALSE))</f>
        <v/>
      </c>
      <c r="AV207" s="164" t="str">
        <f>IF(AV206="","",VLOOKUP(AV206,'様式３－２'!$C$7:$L$48,10,FALSE))</f>
        <v/>
      </c>
      <c r="AW207" s="164" t="str">
        <f>IF(AW206="","",VLOOKUP(AW206,'様式３－２'!$C$7:$L$48,10,FALSE))</f>
        <v/>
      </c>
      <c r="AX207" s="165" t="str">
        <f>IF(AX206="","",VLOOKUP(AX206,'様式３－２'!$C$7:$L$48,10,FALSE))</f>
        <v/>
      </c>
      <c r="AY207" s="163" t="str">
        <f>IF(AY206="","",VLOOKUP(AY206,'様式３－２'!$C$7:$L$48,10,FALSE))</f>
        <v/>
      </c>
      <c r="AZ207" s="164" t="str">
        <f>IF(AZ206="","",VLOOKUP(AZ206,'様式３－２'!$C$7:$L$48,10,FALSE))</f>
        <v/>
      </c>
      <c r="BA207" s="164" t="str">
        <f>IF(BA206="","",VLOOKUP(BA206,'様式３－２'!$C$7:$L$48,10,FALSE))</f>
        <v/>
      </c>
      <c r="BB207" s="294">
        <f>IF($BE$4="４週",SUM(W207:AX207),IF($BE$4="暦月",SUM(W207:BA207),""))</f>
        <v>0</v>
      </c>
      <c r="BC207" s="295"/>
      <c r="BD207" s="296">
        <f>IF($BE$4="４週",BB207/4,IF($BE$4="暦月",(BB207/($BE$9/7)),""))</f>
        <v>0</v>
      </c>
      <c r="BE207" s="295"/>
      <c r="BF207" s="291"/>
      <c r="BG207" s="292"/>
      <c r="BH207" s="292"/>
      <c r="BI207" s="292"/>
      <c r="BJ207" s="293"/>
    </row>
    <row r="208" spans="2:62" ht="20.25" customHeight="1" x14ac:dyDescent="0.4">
      <c r="B208" s="277">
        <f>B206+1</f>
        <v>96</v>
      </c>
      <c r="C208" s="279"/>
      <c r="D208" s="280"/>
      <c r="E208" s="153"/>
      <c r="F208" s="154"/>
      <c r="G208" s="153"/>
      <c r="H208" s="154"/>
      <c r="I208" s="283"/>
      <c r="J208" s="284"/>
      <c r="K208" s="287"/>
      <c r="L208" s="288"/>
      <c r="M208" s="288"/>
      <c r="N208" s="280"/>
      <c r="O208" s="256"/>
      <c r="P208" s="257"/>
      <c r="Q208" s="257"/>
      <c r="R208" s="257"/>
      <c r="S208" s="258"/>
      <c r="T208" s="185" t="s">
        <v>18</v>
      </c>
      <c r="U208" s="108"/>
      <c r="V208" s="109"/>
      <c r="W208" s="95"/>
      <c r="X208" s="96"/>
      <c r="Y208" s="96"/>
      <c r="Z208" s="96"/>
      <c r="AA208" s="96"/>
      <c r="AB208" s="96"/>
      <c r="AC208" s="97"/>
      <c r="AD208" s="95"/>
      <c r="AE208" s="96"/>
      <c r="AF208" s="96"/>
      <c r="AG208" s="96"/>
      <c r="AH208" s="96"/>
      <c r="AI208" s="96"/>
      <c r="AJ208" s="97"/>
      <c r="AK208" s="95"/>
      <c r="AL208" s="96"/>
      <c r="AM208" s="96"/>
      <c r="AN208" s="96"/>
      <c r="AO208" s="96"/>
      <c r="AP208" s="96"/>
      <c r="AQ208" s="97"/>
      <c r="AR208" s="95"/>
      <c r="AS208" s="96"/>
      <c r="AT208" s="96"/>
      <c r="AU208" s="96"/>
      <c r="AV208" s="96"/>
      <c r="AW208" s="96"/>
      <c r="AX208" s="97"/>
      <c r="AY208" s="95"/>
      <c r="AZ208" s="96"/>
      <c r="BA208" s="98"/>
      <c r="BB208" s="262"/>
      <c r="BC208" s="263"/>
      <c r="BD208" s="264"/>
      <c r="BE208" s="265"/>
      <c r="BF208" s="266"/>
      <c r="BG208" s="267"/>
      <c r="BH208" s="267"/>
      <c r="BI208" s="267"/>
      <c r="BJ208" s="268"/>
    </row>
    <row r="209" spans="2:62" ht="20.25" customHeight="1" x14ac:dyDescent="0.4">
      <c r="B209" s="297"/>
      <c r="C209" s="298"/>
      <c r="D209" s="299"/>
      <c r="E209" s="197"/>
      <c r="F209" s="198">
        <f>C208</f>
        <v>0</v>
      </c>
      <c r="G209" s="197"/>
      <c r="H209" s="198">
        <f>I208</f>
        <v>0</v>
      </c>
      <c r="I209" s="300"/>
      <c r="J209" s="301"/>
      <c r="K209" s="302"/>
      <c r="L209" s="303"/>
      <c r="M209" s="303"/>
      <c r="N209" s="299"/>
      <c r="O209" s="256"/>
      <c r="P209" s="257"/>
      <c r="Q209" s="257"/>
      <c r="R209" s="257"/>
      <c r="S209" s="258"/>
      <c r="T209" s="186" t="s">
        <v>203</v>
      </c>
      <c r="U209" s="110"/>
      <c r="V209" s="187"/>
      <c r="W209" s="163" t="str">
        <f>IF(W208="","",VLOOKUP(W208,'様式３－２'!$C$7:$L$48,10,FALSE))</f>
        <v/>
      </c>
      <c r="X209" s="164" t="str">
        <f>IF(X208="","",VLOOKUP(X208,'様式３－２'!$C$7:$L$48,10,FALSE))</f>
        <v/>
      </c>
      <c r="Y209" s="164" t="str">
        <f>IF(Y208="","",VLOOKUP(Y208,'様式３－２'!$C$7:$L$48,10,FALSE))</f>
        <v/>
      </c>
      <c r="Z209" s="164" t="str">
        <f>IF(Z208="","",VLOOKUP(Z208,'様式３－２'!$C$7:$L$48,10,FALSE))</f>
        <v/>
      </c>
      <c r="AA209" s="164" t="str">
        <f>IF(AA208="","",VLOOKUP(AA208,'様式３－２'!$C$7:$L$48,10,FALSE))</f>
        <v/>
      </c>
      <c r="AB209" s="164" t="str">
        <f>IF(AB208="","",VLOOKUP(AB208,'様式３－２'!$C$7:$L$48,10,FALSE))</f>
        <v/>
      </c>
      <c r="AC209" s="165" t="str">
        <f>IF(AC208="","",VLOOKUP(AC208,'様式３－２'!$C$7:$L$48,10,FALSE))</f>
        <v/>
      </c>
      <c r="AD209" s="163" t="str">
        <f>IF(AD208="","",VLOOKUP(AD208,'様式３－２'!$C$7:$L$48,10,FALSE))</f>
        <v/>
      </c>
      <c r="AE209" s="164" t="str">
        <f>IF(AE208="","",VLOOKUP(AE208,'様式３－２'!$C$7:$L$48,10,FALSE))</f>
        <v/>
      </c>
      <c r="AF209" s="164" t="str">
        <f>IF(AF208="","",VLOOKUP(AF208,'様式３－２'!$C$7:$L$48,10,FALSE))</f>
        <v/>
      </c>
      <c r="AG209" s="164" t="str">
        <f>IF(AG208="","",VLOOKUP(AG208,'様式３－２'!$C$7:$L$48,10,FALSE))</f>
        <v/>
      </c>
      <c r="AH209" s="164" t="str">
        <f>IF(AH208="","",VLOOKUP(AH208,'様式３－２'!$C$7:$L$48,10,FALSE))</f>
        <v/>
      </c>
      <c r="AI209" s="164" t="str">
        <f>IF(AI208="","",VLOOKUP(AI208,'様式３－２'!$C$7:$L$48,10,FALSE))</f>
        <v/>
      </c>
      <c r="AJ209" s="165" t="str">
        <f>IF(AJ208="","",VLOOKUP(AJ208,'様式３－２'!$C$7:$L$48,10,FALSE))</f>
        <v/>
      </c>
      <c r="AK209" s="163" t="str">
        <f>IF(AK208="","",VLOOKUP(AK208,'様式３－２'!$C$7:$L$48,10,FALSE))</f>
        <v/>
      </c>
      <c r="AL209" s="164" t="str">
        <f>IF(AL208="","",VLOOKUP(AL208,'様式３－２'!$C$7:$L$48,10,FALSE))</f>
        <v/>
      </c>
      <c r="AM209" s="164" t="str">
        <f>IF(AM208="","",VLOOKUP(AM208,'様式３－２'!$C$7:$L$48,10,FALSE))</f>
        <v/>
      </c>
      <c r="AN209" s="164" t="str">
        <f>IF(AN208="","",VLOOKUP(AN208,'様式３－２'!$C$7:$L$48,10,FALSE))</f>
        <v/>
      </c>
      <c r="AO209" s="164" t="str">
        <f>IF(AO208="","",VLOOKUP(AO208,'様式３－２'!$C$7:$L$48,10,FALSE))</f>
        <v/>
      </c>
      <c r="AP209" s="164" t="str">
        <f>IF(AP208="","",VLOOKUP(AP208,'様式３－２'!$C$7:$L$48,10,FALSE))</f>
        <v/>
      </c>
      <c r="AQ209" s="165" t="str">
        <f>IF(AQ208="","",VLOOKUP(AQ208,'様式３－２'!$C$7:$L$48,10,FALSE))</f>
        <v/>
      </c>
      <c r="AR209" s="163" t="str">
        <f>IF(AR208="","",VLOOKUP(AR208,'様式３－２'!$C$7:$L$48,10,FALSE))</f>
        <v/>
      </c>
      <c r="AS209" s="164" t="str">
        <f>IF(AS208="","",VLOOKUP(AS208,'様式３－２'!$C$7:$L$48,10,FALSE))</f>
        <v/>
      </c>
      <c r="AT209" s="164" t="str">
        <f>IF(AT208="","",VLOOKUP(AT208,'様式３－２'!$C$7:$L$48,10,FALSE))</f>
        <v/>
      </c>
      <c r="AU209" s="164" t="str">
        <f>IF(AU208="","",VLOOKUP(AU208,'様式３－２'!$C$7:$L$48,10,FALSE))</f>
        <v/>
      </c>
      <c r="AV209" s="164" t="str">
        <f>IF(AV208="","",VLOOKUP(AV208,'様式３－２'!$C$7:$L$48,10,FALSE))</f>
        <v/>
      </c>
      <c r="AW209" s="164" t="str">
        <f>IF(AW208="","",VLOOKUP(AW208,'様式３－２'!$C$7:$L$48,10,FALSE))</f>
        <v/>
      </c>
      <c r="AX209" s="165" t="str">
        <f>IF(AX208="","",VLOOKUP(AX208,'様式３－２'!$C$7:$L$48,10,FALSE))</f>
        <v/>
      </c>
      <c r="AY209" s="163" t="str">
        <f>IF(AY208="","",VLOOKUP(AY208,'様式３－２'!$C$7:$L$48,10,FALSE))</f>
        <v/>
      </c>
      <c r="AZ209" s="164" t="str">
        <f>IF(AZ208="","",VLOOKUP(AZ208,'様式３－２'!$C$7:$L$48,10,FALSE))</f>
        <v/>
      </c>
      <c r="BA209" s="164" t="str">
        <f>IF(BA208="","",VLOOKUP(BA208,'様式３－２'!$C$7:$L$48,10,FALSE))</f>
        <v/>
      </c>
      <c r="BB209" s="294">
        <f>IF($BE$4="４週",SUM(W209:AX209),IF($BE$4="暦月",SUM(W209:BA209),""))</f>
        <v>0</v>
      </c>
      <c r="BC209" s="295"/>
      <c r="BD209" s="296">
        <f>IF($BE$4="４週",BB209/4,IF($BE$4="暦月",(BB209/($BE$9/7)),""))</f>
        <v>0</v>
      </c>
      <c r="BE209" s="295"/>
      <c r="BF209" s="291"/>
      <c r="BG209" s="292"/>
      <c r="BH209" s="292"/>
      <c r="BI209" s="292"/>
      <c r="BJ209" s="293"/>
    </row>
    <row r="210" spans="2:62" ht="20.25" customHeight="1" x14ac:dyDescent="0.4">
      <c r="B210" s="277">
        <f>B208+1</f>
        <v>97</v>
      </c>
      <c r="C210" s="279"/>
      <c r="D210" s="280"/>
      <c r="E210" s="153"/>
      <c r="F210" s="154"/>
      <c r="G210" s="153"/>
      <c r="H210" s="154"/>
      <c r="I210" s="283"/>
      <c r="J210" s="284"/>
      <c r="K210" s="287"/>
      <c r="L210" s="288"/>
      <c r="M210" s="288"/>
      <c r="N210" s="280"/>
      <c r="O210" s="256"/>
      <c r="P210" s="257"/>
      <c r="Q210" s="257"/>
      <c r="R210" s="257"/>
      <c r="S210" s="258"/>
      <c r="T210" s="185" t="s">
        <v>18</v>
      </c>
      <c r="U210" s="108"/>
      <c r="V210" s="109"/>
      <c r="W210" s="95"/>
      <c r="X210" s="96"/>
      <c r="Y210" s="96"/>
      <c r="Z210" s="96"/>
      <c r="AA210" s="96"/>
      <c r="AB210" s="96"/>
      <c r="AC210" s="97"/>
      <c r="AD210" s="95"/>
      <c r="AE210" s="96"/>
      <c r="AF210" s="96"/>
      <c r="AG210" s="96"/>
      <c r="AH210" s="96"/>
      <c r="AI210" s="96"/>
      <c r="AJ210" s="97"/>
      <c r="AK210" s="95"/>
      <c r="AL210" s="96"/>
      <c r="AM210" s="96"/>
      <c r="AN210" s="96"/>
      <c r="AO210" s="96"/>
      <c r="AP210" s="96"/>
      <c r="AQ210" s="97"/>
      <c r="AR210" s="95"/>
      <c r="AS210" s="96"/>
      <c r="AT210" s="96"/>
      <c r="AU210" s="96"/>
      <c r="AV210" s="96"/>
      <c r="AW210" s="96"/>
      <c r="AX210" s="97"/>
      <c r="AY210" s="95"/>
      <c r="AZ210" s="96"/>
      <c r="BA210" s="98"/>
      <c r="BB210" s="262"/>
      <c r="BC210" s="263"/>
      <c r="BD210" s="264"/>
      <c r="BE210" s="265"/>
      <c r="BF210" s="266"/>
      <c r="BG210" s="267"/>
      <c r="BH210" s="267"/>
      <c r="BI210" s="267"/>
      <c r="BJ210" s="268"/>
    </row>
    <row r="211" spans="2:62" ht="20.25" customHeight="1" x14ac:dyDescent="0.4">
      <c r="B211" s="297"/>
      <c r="C211" s="298"/>
      <c r="D211" s="299"/>
      <c r="E211" s="197"/>
      <c r="F211" s="198">
        <f>C210</f>
        <v>0</v>
      </c>
      <c r="G211" s="197"/>
      <c r="H211" s="198">
        <f>I210</f>
        <v>0</v>
      </c>
      <c r="I211" s="300"/>
      <c r="J211" s="301"/>
      <c r="K211" s="302"/>
      <c r="L211" s="303"/>
      <c r="M211" s="303"/>
      <c r="N211" s="299"/>
      <c r="O211" s="256"/>
      <c r="P211" s="257"/>
      <c r="Q211" s="257"/>
      <c r="R211" s="257"/>
      <c r="S211" s="258"/>
      <c r="T211" s="186" t="s">
        <v>203</v>
      </c>
      <c r="U211" s="110"/>
      <c r="V211" s="187"/>
      <c r="W211" s="163" t="str">
        <f>IF(W210="","",VLOOKUP(W210,'様式３－２'!$C$7:$L$48,10,FALSE))</f>
        <v/>
      </c>
      <c r="X211" s="164" t="str">
        <f>IF(X210="","",VLOOKUP(X210,'様式３－２'!$C$7:$L$48,10,FALSE))</f>
        <v/>
      </c>
      <c r="Y211" s="164" t="str">
        <f>IF(Y210="","",VLOOKUP(Y210,'様式３－２'!$C$7:$L$48,10,FALSE))</f>
        <v/>
      </c>
      <c r="Z211" s="164" t="str">
        <f>IF(Z210="","",VLOOKUP(Z210,'様式３－２'!$C$7:$L$48,10,FALSE))</f>
        <v/>
      </c>
      <c r="AA211" s="164" t="str">
        <f>IF(AA210="","",VLOOKUP(AA210,'様式３－２'!$C$7:$L$48,10,FALSE))</f>
        <v/>
      </c>
      <c r="AB211" s="164" t="str">
        <f>IF(AB210="","",VLOOKUP(AB210,'様式３－２'!$C$7:$L$48,10,FALSE))</f>
        <v/>
      </c>
      <c r="AC211" s="165" t="str">
        <f>IF(AC210="","",VLOOKUP(AC210,'様式３－２'!$C$7:$L$48,10,FALSE))</f>
        <v/>
      </c>
      <c r="AD211" s="163" t="str">
        <f>IF(AD210="","",VLOOKUP(AD210,'様式３－２'!$C$7:$L$48,10,FALSE))</f>
        <v/>
      </c>
      <c r="AE211" s="164" t="str">
        <f>IF(AE210="","",VLOOKUP(AE210,'様式３－２'!$C$7:$L$48,10,FALSE))</f>
        <v/>
      </c>
      <c r="AF211" s="164" t="str">
        <f>IF(AF210="","",VLOOKUP(AF210,'様式３－２'!$C$7:$L$48,10,FALSE))</f>
        <v/>
      </c>
      <c r="AG211" s="164" t="str">
        <f>IF(AG210="","",VLOOKUP(AG210,'様式３－２'!$C$7:$L$48,10,FALSE))</f>
        <v/>
      </c>
      <c r="AH211" s="164" t="str">
        <f>IF(AH210="","",VLOOKUP(AH210,'様式３－２'!$C$7:$L$48,10,FALSE))</f>
        <v/>
      </c>
      <c r="AI211" s="164" t="str">
        <f>IF(AI210="","",VLOOKUP(AI210,'様式３－２'!$C$7:$L$48,10,FALSE))</f>
        <v/>
      </c>
      <c r="AJ211" s="165" t="str">
        <f>IF(AJ210="","",VLOOKUP(AJ210,'様式３－２'!$C$7:$L$48,10,FALSE))</f>
        <v/>
      </c>
      <c r="AK211" s="163" t="str">
        <f>IF(AK210="","",VLOOKUP(AK210,'様式３－２'!$C$7:$L$48,10,FALSE))</f>
        <v/>
      </c>
      <c r="AL211" s="164" t="str">
        <f>IF(AL210="","",VLOOKUP(AL210,'様式３－２'!$C$7:$L$48,10,FALSE))</f>
        <v/>
      </c>
      <c r="AM211" s="164" t="str">
        <f>IF(AM210="","",VLOOKUP(AM210,'様式３－２'!$C$7:$L$48,10,FALSE))</f>
        <v/>
      </c>
      <c r="AN211" s="164" t="str">
        <f>IF(AN210="","",VLOOKUP(AN210,'様式３－２'!$C$7:$L$48,10,FALSE))</f>
        <v/>
      </c>
      <c r="AO211" s="164" t="str">
        <f>IF(AO210="","",VLOOKUP(AO210,'様式３－２'!$C$7:$L$48,10,FALSE))</f>
        <v/>
      </c>
      <c r="AP211" s="164" t="str">
        <f>IF(AP210="","",VLOOKUP(AP210,'様式３－２'!$C$7:$L$48,10,FALSE))</f>
        <v/>
      </c>
      <c r="AQ211" s="165" t="str">
        <f>IF(AQ210="","",VLOOKUP(AQ210,'様式３－２'!$C$7:$L$48,10,FALSE))</f>
        <v/>
      </c>
      <c r="AR211" s="163" t="str">
        <f>IF(AR210="","",VLOOKUP(AR210,'様式３－２'!$C$7:$L$48,10,FALSE))</f>
        <v/>
      </c>
      <c r="AS211" s="164" t="str">
        <f>IF(AS210="","",VLOOKUP(AS210,'様式３－２'!$C$7:$L$48,10,FALSE))</f>
        <v/>
      </c>
      <c r="AT211" s="164" t="str">
        <f>IF(AT210="","",VLOOKUP(AT210,'様式３－２'!$C$7:$L$48,10,FALSE))</f>
        <v/>
      </c>
      <c r="AU211" s="164" t="str">
        <f>IF(AU210="","",VLOOKUP(AU210,'様式３－２'!$C$7:$L$48,10,FALSE))</f>
        <v/>
      </c>
      <c r="AV211" s="164" t="str">
        <f>IF(AV210="","",VLOOKUP(AV210,'様式３－２'!$C$7:$L$48,10,FALSE))</f>
        <v/>
      </c>
      <c r="AW211" s="164" t="str">
        <f>IF(AW210="","",VLOOKUP(AW210,'様式３－２'!$C$7:$L$48,10,FALSE))</f>
        <v/>
      </c>
      <c r="AX211" s="165" t="str">
        <f>IF(AX210="","",VLOOKUP(AX210,'様式３－２'!$C$7:$L$48,10,FALSE))</f>
        <v/>
      </c>
      <c r="AY211" s="163" t="str">
        <f>IF(AY210="","",VLOOKUP(AY210,'様式３－２'!$C$7:$L$48,10,FALSE))</f>
        <v/>
      </c>
      <c r="AZ211" s="164" t="str">
        <f>IF(AZ210="","",VLOOKUP(AZ210,'様式３－２'!$C$7:$L$48,10,FALSE))</f>
        <v/>
      </c>
      <c r="BA211" s="164" t="str">
        <f>IF(BA210="","",VLOOKUP(BA210,'様式３－２'!$C$7:$L$48,10,FALSE))</f>
        <v/>
      </c>
      <c r="BB211" s="294">
        <f>IF($BE$4="４週",SUM(W211:AX211),IF($BE$4="暦月",SUM(W211:BA211),""))</f>
        <v>0</v>
      </c>
      <c r="BC211" s="295"/>
      <c r="BD211" s="296">
        <f>IF($BE$4="４週",BB211/4,IF($BE$4="暦月",(BB211/($BE$9/7)),""))</f>
        <v>0</v>
      </c>
      <c r="BE211" s="295"/>
      <c r="BF211" s="291"/>
      <c r="BG211" s="292"/>
      <c r="BH211" s="292"/>
      <c r="BI211" s="292"/>
      <c r="BJ211" s="293"/>
    </row>
    <row r="212" spans="2:62" ht="20.25" customHeight="1" x14ac:dyDescent="0.4">
      <c r="B212" s="277">
        <f>B210+1</f>
        <v>98</v>
      </c>
      <c r="C212" s="279"/>
      <c r="D212" s="280"/>
      <c r="E212" s="153"/>
      <c r="F212" s="154"/>
      <c r="G212" s="153"/>
      <c r="H212" s="154"/>
      <c r="I212" s="283"/>
      <c r="J212" s="284"/>
      <c r="K212" s="287"/>
      <c r="L212" s="288"/>
      <c r="M212" s="288"/>
      <c r="N212" s="280"/>
      <c r="O212" s="256"/>
      <c r="P212" s="257"/>
      <c r="Q212" s="257"/>
      <c r="R212" s="257"/>
      <c r="S212" s="258"/>
      <c r="T212" s="185" t="s">
        <v>18</v>
      </c>
      <c r="U212" s="108"/>
      <c r="V212" s="109"/>
      <c r="W212" s="95"/>
      <c r="X212" s="96"/>
      <c r="Y212" s="96"/>
      <c r="Z212" s="96"/>
      <c r="AA212" s="96"/>
      <c r="AB212" s="96"/>
      <c r="AC212" s="97"/>
      <c r="AD212" s="95"/>
      <c r="AE212" s="96"/>
      <c r="AF212" s="96"/>
      <c r="AG212" s="96"/>
      <c r="AH212" s="96"/>
      <c r="AI212" s="96"/>
      <c r="AJ212" s="97"/>
      <c r="AK212" s="95"/>
      <c r="AL212" s="96"/>
      <c r="AM212" s="96"/>
      <c r="AN212" s="96"/>
      <c r="AO212" s="96"/>
      <c r="AP212" s="96"/>
      <c r="AQ212" s="97"/>
      <c r="AR212" s="95"/>
      <c r="AS212" s="96"/>
      <c r="AT212" s="96"/>
      <c r="AU212" s="96"/>
      <c r="AV212" s="96"/>
      <c r="AW212" s="96"/>
      <c r="AX212" s="97"/>
      <c r="AY212" s="95"/>
      <c r="AZ212" s="96"/>
      <c r="BA212" s="98"/>
      <c r="BB212" s="262"/>
      <c r="BC212" s="263"/>
      <c r="BD212" s="264"/>
      <c r="BE212" s="265"/>
      <c r="BF212" s="266"/>
      <c r="BG212" s="267"/>
      <c r="BH212" s="267"/>
      <c r="BI212" s="267"/>
      <c r="BJ212" s="268"/>
    </row>
    <row r="213" spans="2:62" ht="20.25" customHeight="1" x14ac:dyDescent="0.4">
      <c r="B213" s="297"/>
      <c r="C213" s="298"/>
      <c r="D213" s="299"/>
      <c r="E213" s="197"/>
      <c r="F213" s="198">
        <f>C212</f>
        <v>0</v>
      </c>
      <c r="G213" s="197"/>
      <c r="H213" s="198">
        <f>I212</f>
        <v>0</v>
      </c>
      <c r="I213" s="300"/>
      <c r="J213" s="301"/>
      <c r="K213" s="302"/>
      <c r="L213" s="303"/>
      <c r="M213" s="303"/>
      <c r="N213" s="299"/>
      <c r="O213" s="256"/>
      <c r="P213" s="257"/>
      <c r="Q213" s="257"/>
      <c r="R213" s="257"/>
      <c r="S213" s="258"/>
      <c r="T213" s="186" t="s">
        <v>203</v>
      </c>
      <c r="U213" s="110"/>
      <c r="V213" s="187"/>
      <c r="W213" s="163" t="str">
        <f>IF(W212="","",VLOOKUP(W212,'様式３－２'!$C$7:$L$48,10,FALSE))</f>
        <v/>
      </c>
      <c r="X213" s="164" t="str">
        <f>IF(X212="","",VLOOKUP(X212,'様式３－２'!$C$7:$L$48,10,FALSE))</f>
        <v/>
      </c>
      <c r="Y213" s="164" t="str">
        <f>IF(Y212="","",VLOOKUP(Y212,'様式３－２'!$C$7:$L$48,10,FALSE))</f>
        <v/>
      </c>
      <c r="Z213" s="164" t="str">
        <f>IF(Z212="","",VLOOKUP(Z212,'様式３－２'!$C$7:$L$48,10,FALSE))</f>
        <v/>
      </c>
      <c r="AA213" s="164" t="str">
        <f>IF(AA212="","",VLOOKUP(AA212,'様式３－２'!$C$7:$L$48,10,FALSE))</f>
        <v/>
      </c>
      <c r="AB213" s="164" t="str">
        <f>IF(AB212="","",VLOOKUP(AB212,'様式３－２'!$C$7:$L$48,10,FALSE))</f>
        <v/>
      </c>
      <c r="AC213" s="165" t="str">
        <f>IF(AC212="","",VLOOKUP(AC212,'様式３－２'!$C$7:$L$48,10,FALSE))</f>
        <v/>
      </c>
      <c r="AD213" s="163" t="str">
        <f>IF(AD212="","",VLOOKUP(AD212,'様式３－２'!$C$7:$L$48,10,FALSE))</f>
        <v/>
      </c>
      <c r="AE213" s="164" t="str">
        <f>IF(AE212="","",VLOOKUP(AE212,'様式３－２'!$C$7:$L$48,10,FALSE))</f>
        <v/>
      </c>
      <c r="AF213" s="164" t="str">
        <f>IF(AF212="","",VLOOKUP(AF212,'様式３－２'!$C$7:$L$48,10,FALSE))</f>
        <v/>
      </c>
      <c r="AG213" s="164" t="str">
        <f>IF(AG212="","",VLOOKUP(AG212,'様式３－２'!$C$7:$L$48,10,FALSE))</f>
        <v/>
      </c>
      <c r="AH213" s="164" t="str">
        <f>IF(AH212="","",VLOOKUP(AH212,'様式３－２'!$C$7:$L$48,10,FALSE))</f>
        <v/>
      </c>
      <c r="AI213" s="164" t="str">
        <f>IF(AI212="","",VLOOKUP(AI212,'様式３－２'!$C$7:$L$48,10,FALSE))</f>
        <v/>
      </c>
      <c r="AJ213" s="165" t="str">
        <f>IF(AJ212="","",VLOOKUP(AJ212,'様式３－２'!$C$7:$L$48,10,FALSE))</f>
        <v/>
      </c>
      <c r="AK213" s="163" t="str">
        <f>IF(AK212="","",VLOOKUP(AK212,'様式３－２'!$C$7:$L$48,10,FALSE))</f>
        <v/>
      </c>
      <c r="AL213" s="164" t="str">
        <f>IF(AL212="","",VLOOKUP(AL212,'様式３－２'!$C$7:$L$48,10,FALSE))</f>
        <v/>
      </c>
      <c r="AM213" s="164" t="str">
        <f>IF(AM212="","",VLOOKUP(AM212,'様式３－２'!$C$7:$L$48,10,FALSE))</f>
        <v/>
      </c>
      <c r="AN213" s="164" t="str">
        <f>IF(AN212="","",VLOOKUP(AN212,'様式３－２'!$C$7:$L$48,10,FALSE))</f>
        <v/>
      </c>
      <c r="AO213" s="164" t="str">
        <f>IF(AO212="","",VLOOKUP(AO212,'様式３－２'!$C$7:$L$48,10,FALSE))</f>
        <v/>
      </c>
      <c r="AP213" s="164" t="str">
        <f>IF(AP212="","",VLOOKUP(AP212,'様式３－２'!$C$7:$L$48,10,FALSE))</f>
        <v/>
      </c>
      <c r="AQ213" s="165" t="str">
        <f>IF(AQ212="","",VLOOKUP(AQ212,'様式３－２'!$C$7:$L$48,10,FALSE))</f>
        <v/>
      </c>
      <c r="AR213" s="163" t="str">
        <f>IF(AR212="","",VLOOKUP(AR212,'様式３－２'!$C$7:$L$48,10,FALSE))</f>
        <v/>
      </c>
      <c r="AS213" s="164" t="str">
        <f>IF(AS212="","",VLOOKUP(AS212,'様式３－２'!$C$7:$L$48,10,FALSE))</f>
        <v/>
      </c>
      <c r="AT213" s="164" t="str">
        <f>IF(AT212="","",VLOOKUP(AT212,'様式３－２'!$C$7:$L$48,10,FALSE))</f>
        <v/>
      </c>
      <c r="AU213" s="164" t="str">
        <f>IF(AU212="","",VLOOKUP(AU212,'様式３－２'!$C$7:$L$48,10,FALSE))</f>
        <v/>
      </c>
      <c r="AV213" s="164" t="str">
        <f>IF(AV212="","",VLOOKUP(AV212,'様式３－２'!$C$7:$L$48,10,FALSE))</f>
        <v/>
      </c>
      <c r="AW213" s="164" t="str">
        <f>IF(AW212="","",VLOOKUP(AW212,'様式３－２'!$C$7:$L$48,10,FALSE))</f>
        <v/>
      </c>
      <c r="AX213" s="165" t="str">
        <f>IF(AX212="","",VLOOKUP(AX212,'様式３－２'!$C$7:$L$48,10,FALSE))</f>
        <v/>
      </c>
      <c r="AY213" s="163" t="str">
        <f>IF(AY212="","",VLOOKUP(AY212,'様式３－２'!$C$7:$L$48,10,FALSE))</f>
        <v/>
      </c>
      <c r="AZ213" s="164" t="str">
        <f>IF(AZ212="","",VLOOKUP(AZ212,'様式３－２'!$C$7:$L$48,10,FALSE))</f>
        <v/>
      </c>
      <c r="BA213" s="164" t="str">
        <f>IF(BA212="","",VLOOKUP(BA212,'様式３－２'!$C$7:$L$48,10,FALSE))</f>
        <v/>
      </c>
      <c r="BB213" s="294">
        <f>IF($BE$4="４週",SUM(W213:AX213),IF($BE$4="暦月",SUM(W213:BA213),""))</f>
        <v>0</v>
      </c>
      <c r="BC213" s="295"/>
      <c r="BD213" s="296">
        <f>IF($BE$4="４週",BB213/4,IF($BE$4="暦月",(BB213/($BE$9/7)),""))</f>
        <v>0</v>
      </c>
      <c r="BE213" s="295"/>
      <c r="BF213" s="291"/>
      <c r="BG213" s="292"/>
      <c r="BH213" s="292"/>
      <c r="BI213" s="292"/>
      <c r="BJ213" s="293"/>
    </row>
    <row r="214" spans="2:62" ht="20.25" customHeight="1" x14ac:dyDescent="0.4">
      <c r="B214" s="277">
        <f>B212+1</f>
        <v>99</v>
      </c>
      <c r="C214" s="279"/>
      <c r="D214" s="280"/>
      <c r="E214" s="153"/>
      <c r="F214" s="154"/>
      <c r="G214" s="153"/>
      <c r="H214" s="154"/>
      <c r="I214" s="283"/>
      <c r="J214" s="284"/>
      <c r="K214" s="287"/>
      <c r="L214" s="288"/>
      <c r="M214" s="288"/>
      <c r="N214" s="280"/>
      <c r="O214" s="256"/>
      <c r="P214" s="257"/>
      <c r="Q214" s="257"/>
      <c r="R214" s="257"/>
      <c r="S214" s="258"/>
      <c r="T214" s="185" t="s">
        <v>18</v>
      </c>
      <c r="U214" s="108"/>
      <c r="V214" s="109"/>
      <c r="W214" s="95"/>
      <c r="X214" s="96"/>
      <c r="Y214" s="96"/>
      <c r="Z214" s="96"/>
      <c r="AA214" s="96"/>
      <c r="AB214" s="96"/>
      <c r="AC214" s="97"/>
      <c r="AD214" s="95"/>
      <c r="AE214" s="96"/>
      <c r="AF214" s="96"/>
      <c r="AG214" s="96"/>
      <c r="AH214" s="96"/>
      <c r="AI214" s="96"/>
      <c r="AJ214" s="97"/>
      <c r="AK214" s="95"/>
      <c r="AL214" s="96"/>
      <c r="AM214" s="96"/>
      <c r="AN214" s="96"/>
      <c r="AO214" s="96"/>
      <c r="AP214" s="96"/>
      <c r="AQ214" s="97"/>
      <c r="AR214" s="95"/>
      <c r="AS214" s="96"/>
      <c r="AT214" s="96"/>
      <c r="AU214" s="96"/>
      <c r="AV214" s="96"/>
      <c r="AW214" s="96"/>
      <c r="AX214" s="97"/>
      <c r="AY214" s="95"/>
      <c r="AZ214" s="96"/>
      <c r="BA214" s="98"/>
      <c r="BB214" s="262"/>
      <c r="BC214" s="263"/>
      <c r="BD214" s="264"/>
      <c r="BE214" s="265"/>
      <c r="BF214" s="266"/>
      <c r="BG214" s="267"/>
      <c r="BH214" s="267"/>
      <c r="BI214" s="267"/>
      <c r="BJ214" s="268"/>
    </row>
    <row r="215" spans="2:62" ht="20.25" customHeight="1" x14ac:dyDescent="0.4">
      <c r="B215" s="297"/>
      <c r="C215" s="298"/>
      <c r="D215" s="299"/>
      <c r="E215" s="197"/>
      <c r="F215" s="198">
        <f>C214</f>
        <v>0</v>
      </c>
      <c r="G215" s="197"/>
      <c r="H215" s="198">
        <f>I214</f>
        <v>0</v>
      </c>
      <c r="I215" s="300"/>
      <c r="J215" s="301"/>
      <c r="K215" s="302"/>
      <c r="L215" s="303"/>
      <c r="M215" s="303"/>
      <c r="N215" s="299"/>
      <c r="O215" s="256"/>
      <c r="P215" s="257"/>
      <c r="Q215" s="257"/>
      <c r="R215" s="257"/>
      <c r="S215" s="258"/>
      <c r="T215" s="186" t="s">
        <v>203</v>
      </c>
      <c r="U215" s="110"/>
      <c r="V215" s="187"/>
      <c r="W215" s="163" t="str">
        <f>IF(W214="","",VLOOKUP(W214,'様式３－２'!$C$7:$L$48,10,FALSE))</f>
        <v/>
      </c>
      <c r="X215" s="164" t="str">
        <f>IF(X214="","",VLOOKUP(X214,'様式３－２'!$C$7:$L$48,10,FALSE))</f>
        <v/>
      </c>
      <c r="Y215" s="164" t="str">
        <f>IF(Y214="","",VLOOKUP(Y214,'様式３－２'!$C$7:$L$48,10,FALSE))</f>
        <v/>
      </c>
      <c r="Z215" s="164" t="str">
        <f>IF(Z214="","",VLOOKUP(Z214,'様式３－２'!$C$7:$L$48,10,FALSE))</f>
        <v/>
      </c>
      <c r="AA215" s="164" t="str">
        <f>IF(AA214="","",VLOOKUP(AA214,'様式３－２'!$C$7:$L$48,10,FALSE))</f>
        <v/>
      </c>
      <c r="AB215" s="164" t="str">
        <f>IF(AB214="","",VLOOKUP(AB214,'様式３－２'!$C$7:$L$48,10,FALSE))</f>
        <v/>
      </c>
      <c r="AC215" s="165" t="str">
        <f>IF(AC214="","",VLOOKUP(AC214,'様式３－２'!$C$7:$L$48,10,FALSE))</f>
        <v/>
      </c>
      <c r="AD215" s="163" t="str">
        <f>IF(AD214="","",VLOOKUP(AD214,'様式３－２'!$C$7:$L$48,10,FALSE))</f>
        <v/>
      </c>
      <c r="AE215" s="164" t="str">
        <f>IF(AE214="","",VLOOKUP(AE214,'様式３－２'!$C$7:$L$48,10,FALSE))</f>
        <v/>
      </c>
      <c r="AF215" s="164" t="str">
        <f>IF(AF214="","",VLOOKUP(AF214,'様式３－２'!$C$7:$L$48,10,FALSE))</f>
        <v/>
      </c>
      <c r="AG215" s="164" t="str">
        <f>IF(AG214="","",VLOOKUP(AG214,'様式３－２'!$C$7:$L$48,10,FALSE))</f>
        <v/>
      </c>
      <c r="AH215" s="164" t="str">
        <f>IF(AH214="","",VLOOKUP(AH214,'様式３－２'!$C$7:$L$48,10,FALSE))</f>
        <v/>
      </c>
      <c r="AI215" s="164" t="str">
        <f>IF(AI214="","",VLOOKUP(AI214,'様式３－２'!$C$7:$L$48,10,FALSE))</f>
        <v/>
      </c>
      <c r="AJ215" s="165" t="str">
        <f>IF(AJ214="","",VLOOKUP(AJ214,'様式３－２'!$C$7:$L$48,10,FALSE))</f>
        <v/>
      </c>
      <c r="AK215" s="163" t="str">
        <f>IF(AK214="","",VLOOKUP(AK214,'様式３－２'!$C$7:$L$48,10,FALSE))</f>
        <v/>
      </c>
      <c r="AL215" s="164" t="str">
        <f>IF(AL214="","",VLOOKUP(AL214,'様式３－２'!$C$7:$L$48,10,FALSE))</f>
        <v/>
      </c>
      <c r="AM215" s="164" t="str">
        <f>IF(AM214="","",VLOOKUP(AM214,'様式３－２'!$C$7:$L$48,10,FALSE))</f>
        <v/>
      </c>
      <c r="AN215" s="164" t="str">
        <f>IF(AN214="","",VLOOKUP(AN214,'様式３－２'!$C$7:$L$48,10,FALSE))</f>
        <v/>
      </c>
      <c r="AO215" s="164" t="str">
        <f>IF(AO214="","",VLOOKUP(AO214,'様式３－２'!$C$7:$L$48,10,FALSE))</f>
        <v/>
      </c>
      <c r="AP215" s="164" t="str">
        <f>IF(AP214="","",VLOOKUP(AP214,'様式３－２'!$C$7:$L$48,10,FALSE))</f>
        <v/>
      </c>
      <c r="AQ215" s="165" t="str">
        <f>IF(AQ214="","",VLOOKUP(AQ214,'様式３－２'!$C$7:$L$48,10,FALSE))</f>
        <v/>
      </c>
      <c r="AR215" s="163" t="str">
        <f>IF(AR214="","",VLOOKUP(AR214,'様式３－２'!$C$7:$L$48,10,FALSE))</f>
        <v/>
      </c>
      <c r="AS215" s="164" t="str">
        <f>IF(AS214="","",VLOOKUP(AS214,'様式３－２'!$C$7:$L$48,10,FALSE))</f>
        <v/>
      </c>
      <c r="AT215" s="164" t="str">
        <f>IF(AT214="","",VLOOKUP(AT214,'様式３－２'!$C$7:$L$48,10,FALSE))</f>
        <v/>
      </c>
      <c r="AU215" s="164" t="str">
        <f>IF(AU214="","",VLOOKUP(AU214,'様式３－２'!$C$7:$L$48,10,FALSE))</f>
        <v/>
      </c>
      <c r="AV215" s="164" t="str">
        <f>IF(AV214="","",VLOOKUP(AV214,'様式３－２'!$C$7:$L$48,10,FALSE))</f>
        <v/>
      </c>
      <c r="AW215" s="164" t="str">
        <f>IF(AW214="","",VLOOKUP(AW214,'様式３－２'!$C$7:$L$48,10,FALSE))</f>
        <v/>
      </c>
      <c r="AX215" s="165" t="str">
        <f>IF(AX214="","",VLOOKUP(AX214,'様式３－２'!$C$7:$L$48,10,FALSE))</f>
        <v/>
      </c>
      <c r="AY215" s="163" t="str">
        <f>IF(AY214="","",VLOOKUP(AY214,'様式３－２'!$C$7:$L$48,10,FALSE))</f>
        <v/>
      </c>
      <c r="AZ215" s="164" t="str">
        <f>IF(AZ214="","",VLOOKUP(AZ214,'様式３－２'!$C$7:$L$48,10,FALSE))</f>
        <v/>
      </c>
      <c r="BA215" s="164" t="str">
        <f>IF(BA214="","",VLOOKUP(BA214,'様式３－２'!$C$7:$L$48,10,FALSE))</f>
        <v/>
      </c>
      <c r="BB215" s="294">
        <f>IF($BE$4="４週",SUM(W215:AX215),IF($BE$4="暦月",SUM(W215:BA215),""))</f>
        <v>0</v>
      </c>
      <c r="BC215" s="295"/>
      <c r="BD215" s="296">
        <f>IF($BE$4="４週",BB215/4,IF($BE$4="暦月",(BB215/($BE$9/7)),""))</f>
        <v>0</v>
      </c>
      <c r="BE215" s="295"/>
      <c r="BF215" s="291"/>
      <c r="BG215" s="292"/>
      <c r="BH215" s="292"/>
      <c r="BI215" s="292"/>
      <c r="BJ215" s="293"/>
    </row>
    <row r="216" spans="2:62" ht="20.25" customHeight="1" x14ac:dyDescent="0.4">
      <c r="B216" s="277">
        <f>B214+1</f>
        <v>100</v>
      </c>
      <c r="C216" s="279"/>
      <c r="D216" s="280"/>
      <c r="E216" s="155"/>
      <c r="F216" s="156"/>
      <c r="G216" s="155"/>
      <c r="H216" s="156"/>
      <c r="I216" s="283"/>
      <c r="J216" s="284"/>
      <c r="K216" s="287"/>
      <c r="L216" s="288"/>
      <c r="M216" s="288"/>
      <c r="N216" s="280"/>
      <c r="O216" s="256"/>
      <c r="P216" s="257"/>
      <c r="Q216" s="257"/>
      <c r="R216" s="257"/>
      <c r="S216" s="258"/>
      <c r="T216" s="105" t="s">
        <v>18</v>
      </c>
      <c r="U216" s="106"/>
      <c r="V216" s="107"/>
      <c r="W216" s="95"/>
      <c r="X216" s="96"/>
      <c r="Y216" s="96"/>
      <c r="Z216" s="96"/>
      <c r="AA216" s="96"/>
      <c r="AB216" s="96"/>
      <c r="AC216" s="97"/>
      <c r="AD216" s="95"/>
      <c r="AE216" s="96"/>
      <c r="AF216" s="96"/>
      <c r="AG216" s="96"/>
      <c r="AH216" s="96"/>
      <c r="AI216" s="96"/>
      <c r="AJ216" s="97"/>
      <c r="AK216" s="95"/>
      <c r="AL216" s="96"/>
      <c r="AM216" s="96"/>
      <c r="AN216" s="96"/>
      <c r="AO216" s="96"/>
      <c r="AP216" s="96"/>
      <c r="AQ216" s="97"/>
      <c r="AR216" s="95"/>
      <c r="AS216" s="96"/>
      <c r="AT216" s="96"/>
      <c r="AU216" s="96"/>
      <c r="AV216" s="96"/>
      <c r="AW216" s="96"/>
      <c r="AX216" s="97"/>
      <c r="AY216" s="95"/>
      <c r="AZ216" s="96"/>
      <c r="BA216" s="98"/>
      <c r="BB216" s="262"/>
      <c r="BC216" s="263"/>
      <c r="BD216" s="264"/>
      <c r="BE216" s="265"/>
      <c r="BF216" s="266"/>
      <c r="BG216" s="267"/>
      <c r="BH216" s="267"/>
      <c r="BI216" s="267"/>
      <c r="BJ216" s="268"/>
    </row>
    <row r="217" spans="2:62" ht="20.25" customHeight="1" thickBot="1" x14ac:dyDescent="0.45">
      <c r="B217" s="278"/>
      <c r="C217" s="281"/>
      <c r="D217" s="282"/>
      <c r="E217" s="180"/>
      <c r="F217" s="181">
        <f>C216</f>
        <v>0</v>
      </c>
      <c r="G217" s="180"/>
      <c r="H217" s="181">
        <f>I216</f>
        <v>0</v>
      </c>
      <c r="I217" s="285"/>
      <c r="J217" s="286"/>
      <c r="K217" s="289"/>
      <c r="L217" s="290"/>
      <c r="M217" s="290"/>
      <c r="N217" s="282"/>
      <c r="O217" s="259"/>
      <c r="P217" s="260"/>
      <c r="Q217" s="260"/>
      <c r="R217" s="260"/>
      <c r="S217" s="261"/>
      <c r="T217" s="182" t="s">
        <v>203</v>
      </c>
      <c r="U217" s="183"/>
      <c r="V217" s="184"/>
      <c r="W217" s="166" t="str">
        <f>IF(W216="","",VLOOKUP(W216,'様式３－２'!$C$7:$L$48,10,FALSE))</f>
        <v/>
      </c>
      <c r="X217" s="167" t="str">
        <f>IF(X216="","",VLOOKUP(X216,'様式３－２'!$C$7:$L$48,10,FALSE))</f>
        <v/>
      </c>
      <c r="Y217" s="167" t="str">
        <f>IF(Y216="","",VLOOKUP(Y216,'様式３－２'!$C$7:$L$48,10,FALSE))</f>
        <v/>
      </c>
      <c r="Z217" s="167" t="str">
        <f>IF(Z216="","",VLOOKUP(Z216,'様式３－２'!$C$7:$L$48,10,FALSE))</f>
        <v/>
      </c>
      <c r="AA217" s="167" t="str">
        <f>IF(AA216="","",VLOOKUP(AA216,'様式３－２'!$C$7:$L$48,10,FALSE))</f>
        <v/>
      </c>
      <c r="AB217" s="167" t="str">
        <f>IF(AB216="","",VLOOKUP(AB216,'様式３－２'!$C$7:$L$48,10,FALSE))</f>
        <v/>
      </c>
      <c r="AC217" s="168" t="str">
        <f>IF(AC216="","",VLOOKUP(AC216,'様式３－２'!$C$7:$L$48,10,FALSE))</f>
        <v/>
      </c>
      <c r="AD217" s="166" t="str">
        <f>IF(AD216="","",VLOOKUP(AD216,'様式３－２'!$C$7:$L$48,10,FALSE))</f>
        <v/>
      </c>
      <c r="AE217" s="167" t="str">
        <f>IF(AE216="","",VLOOKUP(AE216,'様式３－２'!$C$7:$L$48,10,FALSE))</f>
        <v/>
      </c>
      <c r="AF217" s="167" t="str">
        <f>IF(AF216="","",VLOOKUP(AF216,'様式３－２'!$C$7:$L$48,10,FALSE))</f>
        <v/>
      </c>
      <c r="AG217" s="167" t="str">
        <f>IF(AG216="","",VLOOKUP(AG216,'様式３－２'!$C$7:$L$48,10,FALSE))</f>
        <v/>
      </c>
      <c r="AH217" s="167" t="str">
        <f>IF(AH216="","",VLOOKUP(AH216,'様式３－２'!$C$7:$L$48,10,FALSE))</f>
        <v/>
      </c>
      <c r="AI217" s="167" t="str">
        <f>IF(AI216="","",VLOOKUP(AI216,'様式３－２'!$C$7:$L$48,10,FALSE))</f>
        <v/>
      </c>
      <c r="AJ217" s="168" t="str">
        <f>IF(AJ216="","",VLOOKUP(AJ216,'様式３－２'!$C$7:$L$48,10,FALSE))</f>
        <v/>
      </c>
      <c r="AK217" s="166" t="str">
        <f>IF(AK216="","",VLOOKUP(AK216,'様式３－２'!$C$7:$L$48,10,FALSE))</f>
        <v/>
      </c>
      <c r="AL217" s="167" t="str">
        <f>IF(AL216="","",VLOOKUP(AL216,'様式３－２'!$C$7:$L$48,10,FALSE))</f>
        <v/>
      </c>
      <c r="AM217" s="167" t="str">
        <f>IF(AM216="","",VLOOKUP(AM216,'様式３－２'!$C$7:$L$48,10,FALSE))</f>
        <v/>
      </c>
      <c r="AN217" s="167" t="str">
        <f>IF(AN216="","",VLOOKUP(AN216,'様式３－２'!$C$7:$L$48,10,FALSE))</f>
        <v/>
      </c>
      <c r="AO217" s="167" t="str">
        <f>IF(AO216="","",VLOOKUP(AO216,'様式３－２'!$C$7:$L$48,10,FALSE))</f>
        <v/>
      </c>
      <c r="AP217" s="167" t="str">
        <f>IF(AP216="","",VLOOKUP(AP216,'様式３－２'!$C$7:$L$48,10,FALSE))</f>
        <v/>
      </c>
      <c r="AQ217" s="168" t="str">
        <f>IF(AQ216="","",VLOOKUP(AQ216,'様式３－２'!$C$7:$L$48,10,FALSE))</f>
        <v/>
      </c>
      <c r="AR217" s="166" t="str">
        <f>IF(AR216="","",VLOOKUP(AR216,'様式３－２'!$C$7:$L$48,10,FALSE))</f>
        <v/>
      </c>
      <c r="AS217" s="167" t="str">
        <f>IF(AS216="","",VLOOKUP(AS216,'様式３－２'!$C$7:$L$48,10,FALSE))</f>
        <v/>
      </c>
      <c r="AT217" s="167" t="str">
        <f>IF(AT216="","",VLOOKUP(AT216,'様式３－２'!$C$7:$L$48,10,FALSE))</f>
        <v/>
      </c>
      <c r="AU217" s="167" t="str">
        <f>IF(AU216="","",VLOOKUP(AU216,'様式３－２'!$C$7:$L$48,10,FALSE))</f>
        <v/>
      </c>
      <c r="AV217" s="167" t="str">
        <f>IF(AV216="","",VLOOKUP(AV216,'様式３－２'!$C$7:$L$48,10,FALSE))</f>
        <v/>
      </c>
      <c r="AW217" s="167" t="str">
        <f>IF(AW216="","",VLOOKUP(AW216,'様式３－２'!$C$7:$L$48,10,FALSE))</f>
        <v/>
      </c>
      <c r="AX217" s="168" t="str">
        <f>IF(AX216="","",VLOOKUP(AX216,'様式３－２'!$C$7:$L$48,10,FALSE))</f>
        <v/>
      </c>
      <c r="AY217" s="166" t="str">
        <f>IF(AY216="","",VLOOKUP(AY216,'様式３－２'!$C$7:$L$48,10,FALSE))</f>
        <v/>
      </c>
      <c r="AZ217" s="167" t="str">
        <f>IF(AZ216="","",VLOOKUP(AZ216,'様式３－２'!$C$7:$L$48,10,FALSE))</f>
        <v/>
      </c>
      <c r="BA217" s="167" t="str">
        <f>IF(BA216="","",VLOOKUP(BA216,'様式３－２'!$C$7:$L$48,10,FALSE))</f>
        <v/>
      </c>
      <c r="BB217" s="272">
        <f>IF($BE$4="４週",SUM(W217:AX217),IF($BE$4="暦月",SUM(W217:BA217),""))</f>
        <v>0</v>
      </c>
      <c r="BC217" s="273"/>
      <c r="BD217" s="274">
        <f>IF($BE$4="４週",BB217/4,IF($BE$4="暦月",(BB217/($BE$9/7)),""))</f>
        <v>0</v>
      </c>
      <c r="BE217" s="273"/>
      <c r="BF217" s="269"/>
      <c r="BG217" s="270"/>
      <c r="BH217" s="270"/>
      <c r="BI217" s="270"/>
      <c r="BJ217" s="271"/>
    </row>
    <row r="218" spans="2:62" ht="20.25" customHeight="1" x14ac:dyDescent="0.4">
      <c r="B218" s="46"/>
      <c r="C218" s="59"/>
      <c r="D218" s="59"/>
      <c r="E218" s="59"/>
      <c r="F218" s="59"/>
      <c r="G218" s="59"/>
      <c r="H218" s="59"/>
      <c r="I218" s="209"/>
      <c r="J218" s="209"/>
      <c r="K218" s="59"/>
      <c r="L218" s="59"/>
      <c r="M218" s="59"/>
      <c r="N218" s="59"/>
      <c r="O218" s="210"/>
      <c r="P218" s="210"/>
      <c r="Q218" s="210"/>
      <c r="R218" s="62"/>
      <c r="S218" s="62"/>
      <c r="T218" s="62"/>
      <c r="U218" s="63"/>
      <c r="V218" s="64"/>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6"/>
      <c r="BE218" s="66"/>
      <c r="BF218" s="210"/>
      <c r="BG218" s="210"/>
      <c r="BH218" s="210"/>
      <c r="BI218" s="210"/>
      <c r="BJ218" s="210"/>
    </row>
    <row r="219" spans="2:62" ht="20.25" customHeight="1" x14ac:dyDescent="0.4">
      <c r="B219" s="46"/>
      <c r="C219" s="59"/>
      <c r="D219" s="59"/>
      <c r="E219" s="59"/>
      <c r="F219" s="59"/>
      <c r="G219" s="59"/>
      <c r="H219" s="59"/>
      <c r="I219" s="114"/>
      <c r="J219" s="115" t="s">
        <v>279</v>
      </c>
      <c r="K219" s="115"/>
      <c r="L219" s="115"/>
      <c r="M219" s="115"/>
      <c r="N219" s="115"/>
      <c r="O219" s="115"/>
      <c r="P219" s="115"/>
      <c r="Q219" s="115"/>
      <c r="R219" s="115"/>
      <c r="S219" s="115"/>
      <c r="T219" s="116"/>
      <c r="U219" s="115"/>
      <c r="V219" s="115"/>
      <c r="W219" s="115"/>
      <c r="X219" s="115"/>
      <c r="Y219" s="115"/>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8"/>
      <c r="BE219" s="66"/>
      <c r="BF219" s="210"/>
      <c r="BG219" s="210"/>
      <c r="BH219" s="210"/>
      <c r="BI219" s="210"/>
      <c r="BJ219" s="210"/>
    </row>
    <row r="220" spans="2:62" ht="20.25" customHeight="1" x14ac:dyDescent="0.4">
      <c r="B220" s="46"/>
      <c r="C220" s="59"/>
      <c r="D220" s="59"/>
      <c r="E220" s="59"/>
      <c r="F220" s="59"/>
      <c r="G220" s="59"/>
      <c r="H220" s="59"/>
      <c r="I220" s="114"/>
      <c r="J220" s="115"/>
      <c r="K220" s="115" t="s">
        <v>123</v>
      </c>
      <c r="L220" s="115"/>
      <c r="M220" s="115"/>
      <c r="N220" s="115"/>
      <c r="O220" s="115"/>
      <c r="P220" s="115"/>
      <c r="Q220" s="115"/>
      <c r="R220" s="115"/>
      <c r="S220" s="115"/>
      <c r="T220" s="116"/>
      <c r="U220" s="115"/>
      <c r="V220" s="115"/>
      <c r="W220" s="115"/>
      <c r="X220" s="115"/>
      <c r="Y220" s="115"/>
      <c r="Z220" s="117"/>
      <c r="AA220" s="115" t="s">
        <v>133</v>
      </c>
      <c r="AB220" s="115"/>
      <c r="AC220" s="115"/>
      <c r="AD220" s="115"/>
      <c r="AE220" s="115"/>
      <c r="AF220" s="115"/>
      <c r="AG220" s="115"/>
      <c r="AH220" s="115"/>
      <c r="AI220" s="115"/>
      <c r="AJ220" s="116"/>
      <c r="AK220" s="115"/>
      <c r="AL220" s="115"/>
      <c r="AM220" s="115"/>
      <c r="AN220" s="115"/>
      <c r="AO220" s="117"/>
      <c r="AP220" s="117"/>
      <c r="AQ220" s="115" t="s">
        <v>134</v>
      </c>
      <c r="AR220" s="117"/>
      <c r="AS220" s="117"/>
      <c r="AT220" s="117"/>
      <c r="AU220" s="117"/>
      <c r="AV220" s="117"/>
      <c r="AW220" s="117"/>
      <c r="AX220" s="117"/>
      <c r="AY220" s="117"/>
      <c r="AZ220" s="117"/>
      <c r="BA220" s="117"/>
      <c r="BB220" s="117"/>
      <c r="BC220" s="117"/>
      <c r="BD220" s="118"/>
      <c r="BE220" s="66"/>
      <c r="BF220" s="253"/>
      <c r="BG220" s="253"/>
      <c r="BH220" s="253"/>
      <c r="BI220" s="253"/>
      <c r="BJ220" s="210"/>
    </row>
    <row r="221" spans="2:62" ht="20.25" customHeight="1" x14ac:dyDescent="0.4">
      <c r="B221" s="46"/>
      <c r="C221" s="59"/>
      <c r="D221" s="59"/>
      <c r="E221" s="59"/>
      <c r="F221" s="59"/>
      <c r="G221" s="59"/>
      <c r="H221" s="59"/>
      <c r="I221" s="114"/>
      <c r="J221" s="115"/>
      <c r="K221" s="239" t="s">
        <v>115</v>
      </c>
      <c r="L221" s="239"/>
      <c r="M221" s="239" t="s">
        <v>116</v>
      </c>
      <c r="N221" s="239"/>
      <c r="O221" s="239"/>
      <c r="P221" s="239"/>
      <c r="Q221" s="115"/>
      <c r="R221" s="254" t="s">
        <v>117</v>
      </c>
      <c r="S221" s="254"/>
      <c r="T221" s="254"/>
      <c r="U221" s="254"/>
      <c r="V221" s="119"/>
      <c r="W221" s="120" t="s">
        <v>118</v>
      </c>
      <c r="X221" s="120"/>
      <c r="Y221" s="2"/>
      <c r="Z221" s="117"/>
      <c r="AA221" s="239" t="s">
        <v>115</v>
      </c>
      <c r="AB221" s="239"/>
      <c r="AC221" s="239" t="s">
        <v>116</v>
      </c>
      <c r="AD221" s="239"/>
      <c r="AE221" s="239"/>
      <c r="AF221" s="239"/>
      <c r="AG221" s="115"/>
      <c r="AH221" s="254" t="s">
        <v>117</v>
      </c>
      <c r="AI221" s="254"/>
      <c r="AJ221" s="254"/>
      <c r="AK221" s="254"/>
      <c r="AL221" s="119"/>
      <c r="AM221" s="120" t="s">
        <v>118</v>
      </c>
      <c r="AN221" s="120"/>
      <c r="AO221" s="117"/>
      <c r="AP221" s="117"/>
      <c r="AQ221" s="117"/>
      <c r="AR221" s="117"/>
      <c r="AS221" s="117"/>
      <c r="AT221" s="117"/>
      <c r="AU221" s="117"/>
      <c r="AV221" s="117"/>
      <c r="AW221" s="117"/>
      <c r="AX221" s="117"/>
      <c r="AY221" s="117"/>
      <c r="AZ221" s="117"/>
      <c r="BA221" s="117"/>
      <c r="BB221" s="117"/>
      <c r="BC221" s="117"/>
      <c r="BD221" s="118"/>
      <c r="BE221" s="66"/>
      <c r="BF221" s="255"/>
      <c r="BG221" s="255"/>
      <c r="BH221" s="255"/>
      <c r="BI221" s="255"/>
      <c r="BJ221" s="210"/>
    </row>
    <row r="222" spans="2:62" ht="20.25" customHeight="1" x14ac:dyDescent="0.4">
      <c r="B222" s="46"/>
      <c r="C222" s="59"/>
      <c r="D222" s="59"/>
      <c r="E222" s="59"/>
      <c r="F222" s="59"/>
      <c r="G222" s="59"/>
      <c r="H222" s="59"/>
      <c r="I222" s="114"/>
      <c r="J222" s="115"/>
      <c r="K222" s="240"/>
      <c r="L222" s="240"/>
      <c r="M222" s="240" t="s">
        <v>119</v>
      </c>
      <c r="N222" s="240"/>
      <c r="O222" s="240" t="s">
        <v>120</v>
      </c>
      <c r="P222" s="240"/>
      <c r="Q222" s="115"/>
      <c r="R222" s="240" t="s">
        <v>119</v>
      </c>
      <c r="S222" s="240"/>
      <c r="T222" s="240" t="s">
        <v>120</v>
      </c>
      <c r="U222" s="240"/>
      <c r="V222" s="119"/>
      <c r="W222" s="120" t="s">
        <v>121</v>
      </c>
      <c r="X222" s="120"/>
      <c r="Y222" s="2"/>
      <c r="Z222" s="117"/>
      <c r="AA222" s="240"/>
      <c r="AB222" s="240"/>
      <c r="AC222" s="240" t="s">
        <v>119</v>
      </c>
      <c r="AD222" s="240"/>
      <c r="AE222" s="240" t="s">
        <v>120</v>
      </c>
      <c r="AF222" s="240"/>
      <c r="AG222" s="115"/>
      <c r="AH222" s="240" t="s">
        <v>119</v>
      </c>
      <c r="AI222" s="240"/>
      <c r="AJ222" s="240" t="s">
        <v>120</v>
      </c>
      <c r="AK222" s="240"/>
      <c r="AL222" s="119"/>
      <c r="AM222" s="120" t="s">
        <v>121</v>
      </c>
      <c r="AN222" s="120"/>
      <c r="AO222" s="117"/>
      <c r="AP222" s="117"/>
      <c r="AQ222" s="121" t="s">
        <v>102</v>
      </c>
      <c r="AR222" s="121"/>
      <c r="AS222" s="121"/>
      <c r="AT222" s="121"/>
      <c r="AU222" s="119"/>
      <c r="AV222" s="120" t="s">
        <v>103</v>
      </c>
      <c r="AW222" s="121"/>
      <c r="AX222" s="121"/>
      <c r="AY222" s="121"/>
      <c r="AZ222" s="119"/>
      <c r="BA222" s="240" t="s">
        <v>122</v>
      </c>
      <c r="BB222" s="240"/>
      <c r="BC222" s="240"/>
      <c r="BD222" s="240"/>
      <c r="BE222" s="66"/>
      <c r="BF222" s="252"/>
      <c r="BG222" s="252"/>
      <c r="BH222" s="252"/>
      <c r="BI222" s="252"/>
      <c r="BJ222" s="210"/>
    </row>
    <row r="223" spans="2:62" ht="20.25" customHeight="1" x14ac:dyDescent="0.4">
      <c r="B223" s="46"/>
      <c r="C223" s="59"/>
      <c r="D223" s="59"/>
      <c r="E223" s="59"/>
      <c r="F223" s="59"/>
      <c r="G223" s="59"/>
      <c r="H223" s="59"/>
      <c r="I223" s="114"/>
      <c r="J223" s="115"/>
      <c r="K223" s="230" t="s">
        <v>6</v>
      </c>
      <c r="L223" s="230"/>
      <c r="M223" s="235">
        <f>SUMIFS($BB$18:$BB$217,$F$18:$F$217,"看護職員",$H$18:$H$217,"A")</f>
        <v>0</v>
      </c>
      <c r="N223" s="235"/>
      <c r="O223" s="236">
        <f>SUMIFS($BD$18:$BD$217,$F$18:$F$217,"看護職員",$H$18:$H$217,"A")</f>
        <v>0</v>
      </c>
      <c r="P223" s="236"/>
      <c r="Q223" s="129"/>
      <c r="R223" s="237">
        <v>0</v>
      </c>
      <c r="S223" s="237"/>
      <c r="T223" s="237">
        <v>0</v>
      </c>
      <c r="U223" s="237"/>
      <c r="V223" s="130"/>
      <c r="W223" s="248">
        <v>0</v>
      </c>
      <c r="X223" s="249"/>
      <c r="Y223" s="2"/>
      <c r="Z223" s="117"/>
      <c r="AA223" s="230" t="s">
        <v>6</v>
      </c>
      <c r="AB223" s="230"/>
      <c r="AC223" s="235">
        <f>SUMIFS($BB$18:$BB$217,$F$18:$F$217,"介護職員",$H$18:$H$217,"A")</f>
        <v>0</v>
      </c>
      <c r="AD223" s="235"/>
      <c r="AE223" s="236">
        <f>SUMIFS($BD$18:$BD$217,$F$18:$F$217,"介護職員",$H$18:$H$217,"A")</f>
        <v>0</v>
      </c>
      <c r="AF223" s="236"/>
      <c r="AG223" s="129"/>
      <c r="AH223" s="237">
        <v>0</v>
      </c>
      <c r="AI223" s="237"/>
      <c r="AJ223" s="237">
        <v>0</v>
      </c>
      <c r="AK223" s="237"/>
      <c r="AL223" s="130"/>
      <c r="AM223" s="248">
        <v>0</v>
      </c>
      <c r="AN223" s="249"/>
      <c r="AO223" s="117"/>
      <c r="AP223" s="117"/>
      <c r="AQ223" s="275">
        <f>U237</f>
        <v>0</v>
      </c>
      <c r="AR223" s="230"/>
      <c r="AS223" s="230"/>
      <c r="AT223" s="230"/>
      <c r="AU223" s="207" t="s">
        <v>135</v>
      </c>
      <c r="AV223" s="275">
        <f>AK237</f>
        <v>0</v>
      </c>
      <c r="AW223" s="276"/>
      <c r="AX223" s="276"/>
      <c r="AY223" s="276"/>
      <c r="AZ223" s="207" t="s">
        <v>129</v>
      </c>
      <c r="BA223" s="241">
        <f>ROUNDDOWN(AQ223+AV223,1)</f>
        <v>0</v>
      </c>
      <c r="BB223" s="241"/>
      <c r="BC223" s="241"/>
      <c r="BD223" s="241"/>
      <c r="BE223" s="66"/>
      <c r="BF223" s="69"/>
      <c r="BG223" s="69"/>
      <c r="BH223" s="69"/>
      <c r="BI223" s="69"/>
      <c r="BJ223" s="210"/>
    </row>
    <row r="224" spans="2:62" ht="20.25" customHeight="1" x14ac:dyDescent="0.4">
      <c r="B224" s="46"/>
      <c r="C224" s="59"/>
      <c r="D224" s="59"/>
      <c r="E224" s="59"/>
      <c r="F224" s="59"/>
      <c r="G224" s="59"/>
      <c r="H224" s="59"/>
      <c r="I224" s="114"/>
      <c r="J224" s="115"/>
      <c r="K224" s="230" t="s">
        <v>7</v>
      </c>
      <c r="L224" s="230"/>
      <c r="M224" s="235">
        <f>SUMIFS($BB$18:$BB$217,$F$18:$F$217,"看護職員",$H$18:$H$217,"B")</f>
        <v>0</v>
      </c>
      <c r="N224" s="235"/>
      <c r="O224" s="236">
        <f>SUMIFS($BD$18:$BD$217,$F$18:$F$217,"看護職員",$H$18:$H$217,"B")</f>
        <v>0</v>
      </c>
      <c r="P224" s="236"/>
      <c r="Q224" s="129"/>
      <c r="R224" s="237">
        <v>0</v>
      </c>
      <c r="S224" s="237"/>
      <c r="T224" s="237">
        <v>0</v>
      </c>
      <c r="U224" s="237"/>
      <c r="V224" s="130"/>
      <c r="W224" s="248">
        <v>0</v>
      </c>
      <c r="X224" s="249"/>
      <c r="Y224" s="2"/>
      <c r="Z224" s="117"/>
      <c r="AA224" s="230" t="s">
        <v>7</v>
      </c>
      <c r="AB224" s="230"/>
      <c r="AC224" s="235">
        <f>SUMIFS($BB$18:$BB$217,$F$18:$F$217,"介護職員",$H$18:$H$217,"B")</f>
        <v>0</v>
      </c>
      <c r="AD224" s="235"/>
      <c r="AE224" s="236">
        <f>SUMIFS($BD$18:$BD$217,$F$18:$F$217,"介護職員",$H$18:$H$217,"B")</f>
        <v>0</v>
      </c>
      <c r="AF224" s="236"/>
      <c r="AG224" s="129"/>
      <c r="AH224" s="237">
        <v>0</v>
      </c>
      <c r="AI224" s="237"/>
      <c r="AJ224" s="237">
        <v>0</v>
      </c>
      <c r="AK224" s="237"/>
      <c r="AL224" s="130"/>
      <c r="AM224" s="248">
        <v>0</v>
      </c>
      <c r="AN224" s="249"/>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30" t="s">
        <v>8</v>
      </c>
      <c r="L225" s="230"/>
      <c r="M225" s="235">
        <f>SUMIFS($BB$18:$BB$217,$F$18:$F$217,"看護職員",$H$18:$H$217,"C")</f>
        <v>0</v>
      </c>
      <c r="N225" s="235"/>
      <c r="O225" s="236">
        <f>SUMIFS($BD$18:$BD$217,$F$18:$F$217,"看護職員",$H$18:$H$217,"C")</f>
        <v>0</v>
      </c>
      <c r="P225" s="236"/>
      <c r="Q225" s="129"/>
      <c r="R225" s="237">
        <v>0</v>
      </c>
      <c r="S225" s="237"/>
      <c r="T225" s="238">
        <v>0</v>
      </c>
      <c r="U225" s="238"/>
      <c r="V225" s="130"/>
      <c r="W225" s="233" t="s">
        <v>36</v>
      </c>
      <c r="X225" s="234"/>
      <c r="Y225" s="2"/>
      <c r="Z225" s="117"/>
      <c r="AA225" s="230" t="s">
        <v>8</v>
      </c>
      <c r="AB225" s="230"/>
      <c r="AC225" s="235">
        <f>SUMIFS($BB$18:$BB$217,$F$18:$F$217,"介護職員",$H$18:$H$217,"C")</f>
        <v>0</v>
      </c>
      <c r="AD225" s="235"/>
      <c r="AE225" s="236">
        <f>SUMIFS($BD$18:$BD$217,$F$18:$F$217,"介護職員",$H$18:$H$217,"C")</f>
        <v>0</v>
      </c>
      <c r="AF225" s="236"/>
      <c r="AG225" s="129"/>
      <c r="AH225" s="237">
        <v>0</v>
      </c>
      <c r="AI225" s="237"/>
      <c r="AJ225" s="238">
        <v>0</v>
      </c>
      <c r="AK225" s="238"/>
      <c r="AL225" s="130"/>
      <c r="AM225" s="233" t="s">
        <v>36</v>
      </c>
      <c r="AN225" s="234"/>
      <c r="AO225" s="117"/>
      <c r="AP225" s="117"/>
      <c r="AQ225" s="117"/>
      <c r="AR225" s="117"/>
      <c r="AS225" s="117"/>
      <c r="AT225" s="117"/>
      <c r="AU225" s="117"/>
      <c r="AV225" s="117"/>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30" t="s">
        <v>9</v>
      </c>
      <c r="L226" s="230"/>
      <c r="M226" s="235">
        <f>SUMIFS($BB$18:$BB$217,$F$18:$F$217,"看護職員",$H$18:$H$217,"D")</f>
        <v>0</v>
      </c>
      <c r="N226" s="235"/>
      <c r="O226" s="236">
        <f>SUMIFS($BD$18:$BD$217,$F$18:$F$217,"看護職員",$H$18:$H$217,"D")</f>
        <v>0</v>
      </c>
      <c r="P226" s="236"/>
      <c r="Q226" s="129"/>
      <c r="R226" s="237">
        <v>0</v>
      </c>
      <c r="S226" s="237"/>
      <c r="T226" s="238">
        <v>0</v>
      </c>
      <c r="U226" s="238"/>
      <c r="V226" s="130"/>
      <c r="W226" s="233" t="s">
        <v>36</v>
      </c>
      <c r="X226" s="234"/>
      <c r="Y226" s="2"/>
      <c r="Z226" s="117"/>
      <c r="AA226" s="230" t="s">
        <v>9</v>
      </c>
      <c r="AB226" s="230"/>
      <c r="AC226" s="235">
        <f>SUMIFS($BB$18:$BB$217,$F$18:$F$217,"介護職員",$H$18:$H$217,"D")</f>
        <v>0</v>
      </c>
      <c r="AD226" s="235"/>
      <c r="AE226" s="236">
        <f>SUMIFS($BD$18:$BD$217,$F$18:$F$217,"介護職員",$H$18:$H$217,"D")</f>
        <v>0</v>
      </c>
      <c r="AF226" s="236"/>
      <c r="AG226" s="129"/>
      <c r="AH226" s="237">
        <v>0</v>
      </c>
      <c r="AI226" s="237"/>
      <c r="AJ226" s="238">
        <v>0</v>
      </c>
      <c r="AK226" s="238"/>
      <c r="AL226" s="130"/>
      <c r="AM226" s="233" t="s">
        <v>36</v>
      </c>
      <c r="AN226" s="234"/>
      <c r="AO226" s="117"/>
      <c r="AP226" s="117"/>
      <c r="AQ226" s="115" t="s">
        <v>138</v>
      </c>
      <c r="AR226" s="115"/>
      <c r="AS226" s="115"/>
      <c r="AT226" s="115"/>
      <c r="AU226" s="115"/>
      <c r="AV226" s="115"/>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5"/>
      <c r="K227" s="230" t="s">
        <v>122</v>
      </c>
      <c r="L227" s="230"/>
      <c r="M227" s="235">
        <f>SUM(M223:N226)</f>
        <v>0</v>
      </c>
      <c r="N227" s="235"/>
      <c r="O227" s="236">
        <f>SUM(O223:P226)</f>
        <v>0</v>
      </c>
      <c r="P227" s="236"/>
      <c r="Q227" s="129"/>
      <c r="R227" s="235">
        <f>SUM(R223:S226)</f>
        <v>0</v>
      </c>
      <c r="S227" s="235"/>
      <c r="T227" s="236">
        <f>SUM(T223:U226)</f>
        <v>0</v>
      </c>
      <c r="U227" s="236"/>
      <c r="V227" s="130"/>
      <c r="W227" s="250">
        <f>SUM(W223:X224)</f>
        <v>0</v>
      </c>
      <c r="X227" s="251"/>
      <c r="Y227" s="2"/>
      <c r="Z227" s="117"/>
      <c r="AA227" s="230" t="s">
        <v>122</v>
      </c>
      <c r="AB227" s="230"/>
      <c r="AC227" s="235">
        <f>SUM(AC223:AD226)</f>
        <v>0</v>
      </c>
      <c r="AD227" s="235"/>
      <c r="AE227" s="236">
        <f>SUM(AE223:AF226)</f>
        <v>0</v>
      </c>
      <c r="AF227" s="236"/>
      <c r="AG227" s="129"/>
      <c r="AH227" s="235">
        <f>SUM(AH223:AI226)</f>
        <v>0</v>
      </c>
      <c r="AI227" s="235"/>
      <c r="AJ227" s="236">
        <f>SUM(AJ223:AK226)</f>
        <v>0</v>
      </c>
      <c r="AK227" s="236"/>
      <c r="AL227" s="130"/>
      <c r="AM227" s="250">
        <f>SUM(AM223:AN224)</f>
        <v>0</v>
      </c>
      <c r="AN227" s="251"/>
      <c r="AO227" s="117"/>
      <c r="AP227" s="117"/>
      <c r="AQ227" s="230" t="s">
        <v>4</v>
      </c>
      <c r="AR227" s="230"/>
      <c r="AS227" s="230" t="s">
        <v>5</v>
      </c>
      <c r="AT227" s="230"/>
      <c r="AU227" s="230"/>
      <c r="AV227" s="230"/>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23"/>
      <c r="L228" s="123"/>
      <c r="M228" s="123"/>
      <c r="N228" s="123"/>
      <c r="O228" s="124"/>
      <c r="P228" s="124"/>
      <c r="Q228" s="124"/>
      <c r="R228" s="125"/>
      <c r="S228" s="125"/>
      <c r="T228" s="125"/>
      <c r="U228" s="125"/>
      <c r="V228" s="126"/>
      <c r="W228" s="117"/>
      <c r="X228" s="117"/>
      <c r="Y228" s="117"/>
      <c r="Z228" s="117"/>
      <c r="AA228" s="123"/>
      <c r="AB228" s="123"/>
      <c r="AC228" s="123"/>
      <c r="AD228" s="123"/>
      <c r="AE228" s="124"/>
      <c r="AF228" s="124"/>
      <c r="AG228" s="124"/>
      <c r="AH228" s="125"/>
      <c r="AI228" s="125"/>
      <c r="AJ228" s="125"/>
      <c r="AK228" s="125"/>
      <c r="AL228" s="126"/>
      <c r="AM228" s="117"/>
      <c r="AN228" s="117"/>
      <c r="AO228" s="117"/>
      <c r="AP228" s="117"/>
      <c r="AQ228" s="230" t="s">
        <v>6</v>
      </c>
      <c r="AR228" s="230"/>
      <c r="AS228" s="230" t="s">
        <v>94</v>
      </c>
      <c r="AT228" s="230"/>
      <c r="AU228" s="230"/>
      <c r="AV228" s="230"/>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6" t="s">
        <v>124</v>
      </c>
      <c r="L229" s="115"/>
      <c r="M229" s="115"/>
      <c r="N229" s="115"/>
      <c r="O229" s="115"/>
      <c r="P229" s="115"/>
      <c r="Q229" s="150" t="s">
        <v>195</v>
      </c>
      <c r="R229" s="244" t="s">
        <v>196</v>
      </c>
      <c r="S229" s="245"/>
      <c r="T229" s="127"/>
      <c r="U229" s="127"/>
      <c r="V229" s="115"/>
      <c r="W229" s="115"/>
      <c r="X229" s="115"/>
      <c r="Y229" s="117"/>
      <c r="Z229" s="117"/>
      <c r="AA229" s="116" t="s">
        <v>124</v>
      </c>
      <c r="AB229" s="115"/>
      <c r="AC229" s="115"/>
      <c r="AD229" s="115"/>
      <c r="AE229" s="115"/>
      <c r="AF229" s="115"/>
      <c r="AG229" s="150" t="s">
        <v>195</v>
      </c>
      <c r="AH229" s="246" t="str">
        <f>R229</f>
        <v>週</v>
      </c>
      <c r="AI229" s="247"/>
      <c r="AJ229" s="127"/>
      <c r="AK229" s="127"/>
      <c r="AL229" s="115"/>
      <c r="AM229" s="115"/>
      <c r="AN229" s="115"/>
      <c r="AO229" s="117"/>
      <c r="AP229" s="117"/>
      <c r="AQ229" s="230" t="s">
        <v>7</v>
      </c>
      <c r="AR229" s="230"/>
      <c r="AS229" s="230" t="s">
        <v>95</v>
      </c>
      <c r="AT229" s="230"/>
      <c r="AU229" s="230"/>
      <c r="AV229" s="230"/>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
        <v>125</v>
      </c>
      <c r="L230" s="115"/>
      <c r="M230" s="115"/>
      <c r="N230" s="115"/>
      <c r="O230" s="115"/>
      <c r="P230" s="115" t="s">
        <v>126</v>
      </c>
      <c r="Q230" s="115"/>
      <c r="R230" s="115"/>
      <c r="S230" s="115"/>
      <c r="T230" s="116"/>
      <c r="U230" s="115"/>
      <c r="V230" s="115"/>
      <c r="W230" s="115"/>
      <c r="X230" s="115"/>
      <c r="Y230" s="117"/>
      <c r="Z230" s="117"/>
      <c r="AA230" s="115" t="s">
        <v>125</v>
      </c>
      <c r="AB230" s="115"/>
      <c r="AC230" s="115"/>
      <c r="AD230" s="115"/>
      <c r="AE230" s="115"/>
      <c r="AF230" s="115" t="s">
        <v>126</v>
      </c>
      <c r="AG230" s="115"/>
      <c r="AH230" s="115"/>
      <c r="AI230" s="115"/>
      <c r="AJ230" s="116"/>
      <c r="AK230" s="115"/>
      <c r="AL230" s="115"/>
      <c r="AM230" s="115"/>
      <c r="AN230" s="115"/>
      <c r="AO230" s="117"/>
      <c r="AP230" s="117"/>
      <c r="AQ230" s="230" t="s">
        <v>8</v>
      </c>
      <c r="AR230" s="230"/>
      <c r="AS230" s="230" t="s">
        <v>96</v>
      </c>
      <c r="AT230" s="230"/>
      <c r="AU230" s="230"/>
      <c r="AV230" s="230"/>
      <c r="AW230" s="117"/>
      <c r="AX230" s="117"/>
      <c r="AY230" s="117"/>
      <c r="AZ230" s="117"/>
      <c r="BA230" s="117"/>
      <c r="BB230" s="117"/>
      <c r="BC230" s="117"/>
      <c r="BD230" s="118"/>
      <c r="BE230" s="66"/>
      <c r="BF230" s="210"/>
      <c r="BG230" s="210"/>
      <c r="BH230" s="210"/>
      <c r="BI230" s="210"/>
      <c r="BJ230" s="210"/>
    </row>
    <row r="231" spans="2:62" ht="20.25" customHeight="1" x14ac:dyDescent="0.4">
      <c r="B231" s="46"/>
      <c r="C231" s="59"/>
      <c r="D231" s="59"/>
      <c r="E231" s="59"/>
      <c r="F231" s="59"/>
      <c r="G231" s="59"/>
      <c r="H231" s="59"/>
      <c r="I231" s="114"/>
      <c r="J231" s="114"/>
      <c r="K231" s="115" t="str">
        <f>IF($R$229="週","対象時間数（週平均）","対象時間数（当月合計）")</f>
        <v>対象時間数（週平均）</v>
      </c>
      <c r="L231" s="115"/>
      <c r="M231" s="115"/>
      <c r="N231" s="115"/>
      <c r="O231" s="115"/>
      <c r="P231" s="115" t="str">
        <f>IF($R$229="週","週に勤務すべき時間数","当月に勤務すべき時間数")</f>
        <v>週に勤務すべき時間数</v>
      </c>
      <c r="Q231" s="115"/>
      <c r="R231" s="115"/>
      <c r="S231" s="115"/>
      <c r="T231" s="116"/>
      <c r="U231" s="115" t="s">
        <v>127</v>
      </c>
      <c r="V231" s="115"/>
      <c r="W231" s="115"/>
      <c r="X231" s="115"/>
      <c r="Y231" s="117"/>
      <c r="Z231" s="117"/>
      <c r="AA231" s="115" t="str">
        <f>IF(AH229="週","対象時間数（週平均）","対象時間数（当月合計）")</f>
        <v>対象時間数（週平均）</v>
      </c>
      <c r="AB231" s="115"/>
      <c r="AC231" s="115"/>
      <c r="AD231" s="115"/>
      <c r="AE231" s="115"/>
      <c r="AF231" s="115" t="str">
        <f>IF($AH$229="週","週に勤務すべき時間数","当月に勤務すべき時間数")</f>
        <v>週に勤務すべき時間数</v>
      </c>
      <c r="AG231" s="115"/>
      <c r="AH231" s="115"/>
      <c r="AI231" s="115"/>
      <c r="AJ231" s="116"/>
      <c r="AK231" s="115" t="s">
        <v>127</v>
      </c>
      <c r="AL231" s="115"/>
      <c r="AM231" s="115"/>
      <c r="AN231" s="115"/>
      <c r="AO231" s="117"/>
      <c r="AP231" s="117"/>
      <c r="AQ231" s="230" t="s">
        <v>9</v>
      </c>
      <c r="AR231" s="230"/>
      <c r="AS231" s="230" t="s">
        <v>139</v>
      </c>
      <c r="AT231" s="230"/>
      <c r="AU231" s="230"/>
      <c r="AV231" s="230"/>
      <c r="AW231" s="117"/>
      <c r="AX231" s="117"/>
      <c r="AY231" s="117"/>
      <c r="AZ231" s="117"/>
      <c r="BA231" s="117"/>
      <c r="BB231" s="117"/>
      <c r="BC231" s="117"/>
      <c r="BD231" s="118"/>
      <c r="BE231" s="66"/>
      <c r="BF231" s="210"/>
      <c r="BG231" s="210"/>
      <c r="BH231" s="210"/>
      <c r="BI231" s="210"/>
      <c r="BJ231" s="210"/>
    </row>
    <row r="232" spans="2:62" ht="20.25" customHeight="1" x14ac:dyDescent="0.4">
      <c r="I232" s="2"/>
      <c r="J232" s="2"/>
      <c r="K232" s="231">
        <f>IF($R$229="週",T227,R227)</f>
        <v>0</v>
      </c>
      <c r="L232" s="231"/>
      <c r="M232" s="231"/>
      <c r="N232" s="231"/>
      <c r="O232" s="207" t="s">
        <v>128</v>
      </c>
      <c r="P232" s="230">
        <f>IF($R$229="週",$BA$7,$BE$7)</f>
        <v>40</v>
      </c>
      <c r="Q232" s="230"/>
      <c r="R232" s="230"/>
      <c r="S232" s="230"/>
      <c r="T232" s="207" t="s">
        <v>129</v>
      </c>
      <c r="U232" s="232">
        <f>ROUNDDOWN(K232/P232,1)</f>
        <v>0</v>
      </c>
      <c r="V232" s="232"/>
      <c r="W232" s="232"/>
      <c r="X232" s="232"/>
      <c r="Y232" s="2"/>
      <c r="Z232" s="2"/>
      <c r="AA232" s="231">
        <f>IF($AH$229="週",AJ227,AH227)</f>
        <v>0</v>
      </c>
      <c r="AB232" s="231"/>
      <c r="AC232" s="231"/>
      <c r="AD232" s="231"/>
      <c r="AE232" s="207" t="s">
        <v>128</v>
      </c>
      <c r="AF232" s="230">
        <f>IF($AH$229="週",$BA$7,$BE$7)</f>
        <v>40</v>
      </c>
      <c r="AG232" s="230"/>
      <c r="AH232" s="230"/>
      <c r="AI232" s="230"/>
      <c r="AJ232" s="207" t="s">
        <v>129</v>
      </c>
      <c r="AK232" s="232">
        <f>ROUNDDOWN(AA232/AF232,1)</f>
        <v>0</v>
      </c>
      <c r="AL232" s="232"/>
      <c r="AM232" s="232"/>
      <c r="AN232" s="23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c r="L233" s="115"/>
      <c r="M233" s="115"/>
      <c r="N233" s="115"/>
      <c r="O233" s="115"/>
      <c r="P233" s="115"/>
      <c r="Q233" s="115"/>
      <c r="R233" s="115"/>
      <c r="S233" s="115"/>
      <c r="T233" s="116"/>
      <c r="U233" s="115" t="s">
        <v>130</v>
      </c>
      <c r="V233" s="115"/>
      <c r="W233" s="115"/>
      <c r="X233" s="115"/>
      <c r="Y233" s="2"/>
      <c r="Z233" s="2"/>
      <c r="AA233" s="115"/>
      <c r="AB233" s="115"/>
      <c r="AC233" s="115"/>
      <c r="AD233" s="115"/>
      <c r="AE233" s="115"/>
      <c r="AF233" s="115"/>
      <c r="AG233" s="115"/>
      <c r="AH233" s="115"/>
      <c r="AI233" s="115"/>
      <c r="AJ233" s="116"/>
      <c r="AK233" s="115" t="s">
        <v>130</v>
      </c>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168</v>
      </c>
      <c r="L234" s="115"/>
      <c r="M234" s="115"/>
      <c r="N234" s="115"/>
      <c r="O234" s="115"/>
      <c r="P234" s="115"/>
      <c r="Q234" s="115"/>
      <c r="R234" s="115"/>
      <c r="S234" s="115"/>
      <c r="T234" s="116"/>
      <c r="U234" s="115"/>
      <c r="V234" s="115"/>
      <c r="W234" s="115"/>
      <c r="X234" s="115"/>
      <c r="Y234" s="2"/>
      <c r="Z234" s="2"/>
      <c r="AA234" s="115" t="s">
        <v>169</v>
      </c>
      <c r="AB234" s="115"/>
      <c r="AC234" s="115"/>
      <c r="AD234" s="115"/>
      <c r="AE234" s="115"/>
      <c r="AF234" s="115"/>
      <c r="AG234" s="115"/>
      <c r="AH234" s="115"/>
      <c r="AI234" s="115"/>
      <c r="AJ234" s="116"/>
      <c r="AK234" s="115"/>
      <c r="AL234" s="115"/>
      <c r="AM234" s="115"/>
      <c r="AN234" s="115"/>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5" t="s">
        <v>118</v>
      </c>
      <c r="L235" s="115"/>
      <c r="M235" s="115"/>
      <c r="N235" s="115"/>
      <c r="O235" s="115"/>
      <c r="P235" s="115"/>
      <c r="Q235" s="115"/>
      <c r="R235" s="115"/>
      <c r="S235" s="115"/>
      <c r="T235" s="116"/>
      <c r="U235" s="239"/>
      <c r="V235" s="239"/>
      <c r="W235" s="239"/>
      <c r="X235" s="239"/>
      <c r="Y235" s="2"/>
      <c r="Z235" s="2"/>
      <c r="AA235" s="115" t="s">
        <v>118</v>
      </c>
      <c r="AB235" s="115"/>
      <c r="AC235" s="115"/>
      <c r="AD235" s="115"/>
      <c r="AE235" s="115"/>
      <c r="AF235" s="115"/>
      <c r="AG235" s="115"/>
      <c r="AH235" s="115"/>
      <c r="AI235" s="115"/>
      <c r="AJ235" s="116"/>
      <c r="AK235" s="239"/>
      <c r="AL235" s="239"/>
      <c r="AM235" s="239"/>
      <c r="AN235" s="23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119" t="s">
        <v>131</v>
      </c>
      <c r="L236" s="119"/>
      <c r="M236" s="119"/>
      <c r="N236" s="119"/>
      <c r="O236" s="119"/>
      <c r="P236" s="115" t="s">
        <v>132</v>
      </c>
      <c r="Q236" s="119"/>
      <c r="R236" s="119"/>
      <c r="S236" s="119"/>
      <c r="T236" s="119"/>
      <c r="U236" s="240" t="s">
        <v>122</v>
      </c>
      <c r="V236" s="240"/>
      <c r="W236" s="240"/>
      <c r="X236" s="240"/>
      <c r="Y236" s="2"/>
      <c r="Z236" s="2"/>
      <c r="AA236" s="119" t="s">
        <v>131</v>
      </c>
      <c r="AB236" s="119"/>
      <c r="AC236" s="119"/>
      <c r="AD236" s="119"/>
      <c r="AE236" s="119"/>
      <c r="AF236" s="115" t="s">
        <v>132</v>
      </c>
      <c r="AG236" s="119"/>
      <c r="AH236" s="119"/>
      <c r="AI236" s="119"/>
      <c r="AJ236" s="119"/>
      <c r="AK236" s="240" t="s">
        <v>122</v>
      </c>
      <c r="AL236" s="240"/>
      <c r="AM236" s="240"/>
      <c r="AN236" s="240"/>
      <c r="AO236" s="2"/>
      <c r="AP236" s="2"/>
      <c r="AQ236" s="2"/>
      <c r="AR236" s="2"/>
      <c r="AS236" s="2"/>
      <c r="AT236" s="2"/>
      <c r="AU236" s="2"/>
      <c r="AV236" s="2"/>
      <c r="AW236" s="2"/>
      <c r="AX236" s="2"/>
      <c r="AY236" s="2"/>
      <c r="AZ236" s="2"/>
      <c r="BA236" s="2"/>
      <c r="BB236" s="2"/>
      <c r="BC236" s="2"/>
      <c r="BD236" s="2"/>
    </row>
    <row r="237" spans="2:62" ht="20.25" customHeight="1" x14ac:dyDescent="0.4">
      <c r="I237" s="2"/>
      <c r="J237" s="2"/>
      <c r="K237" s="230">
        <f>W227</f>
        <v>0</v>
      </c>
      <c r="L237" s="230"/>
      <c r="M237" s="230"/>
      <c r="N237" s="230"/>
      <c r="O237" s="207" t="s">
        <v>135</v>
      </c>
      <c r="P237" s="232">
        <f>U232</f>
        <v>0</v>
      </c>
      <c r="Q237" s="232"/>
      <c r="R237" s="232"/>
      <c r="S237" s="232"/>
      <c r="T237" s="207" t="s">
        <v>129</v>
      </c>
      <c r="U237" s="241">
        <f>ROUNDDOWN(K237+P237,1)</f>
        <v>0</v>
      </c>
      <c r="V237" s="241"/>
      <c r="W237" s="241"/>
      <c r="X237" s="241"/>
      <c r="Y237" s="128"/>
      <c r="Z237" s="128"/>
      <c r="AA237" s="242">
        <f>AM227</f>
        <v>0</v>
      </c>
      <c r="AB237" s="242"/>
      <c r="AC237" s="242"/>
      <c r="AD237" s="242"/>
      <c r="AE237" s="126" t="s">
        <v>135</v>
      </c>
      <c r="AF237" s="243">
        <f>AK232</f>
        <v>0</v>
      </c>
      <c r="AG237" s="243"/>
      <c r="AH237" s="243"/>
      <c r="AI237" s="243"/>
      <c r="AJ237" s="126" t="s">
        <v>129</v>
      </c>
      <c r="AK237" s="241">
        <f>ROUNDDOWN(AA237+AF237,1)</f>
        <v>0</v>
      </c>
      <c r="AL237" s="241"/>
      <c r="AM237" s="241"/>
      <c r="AN237" s="241"/>
      <c r="AO237" s="2"/>
      <c r="AP237" s="2"/>
      <c r="AQ237" s="2"/>
      <c r="AR237" s="2"/>
      <c r="AS237" s="2"/>
      <c r="AT237" s="2"/>
      <c r="AU237" s="2"/>
      <c r="AV237" s="2"/>
      <c r="AW237" s="2"/>
      <c r="AX237" s="2"/>
      <c r="AY237" s="2"/>
      <c r="AZ237" s="2"/>
      <c r="BA237" s="2"/>
      <c r="BB237" s="2"/>
      <c r="BC237" s="2"/>
      <c r="BD237" s="2"/>
    </row>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2"/>
      <c r="D285" s="12"/>
      <c r="E285" s="12"/>
      <c r="F285" s="12"/>
      <c r="G285" s="12"/>
      <c r="H285" s="12"/>
      <c r="I285" s="12"/>
      <c r="J285" s="12"/>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0"/>
      <c r="BA285" s="10"/>
      <c r="BB285" s="10"/>
      <c r="BC285" s="10"/>
      <c r="BD285" s="10"/>
      <c r="BE285" s="10"/>
      <c r="BF285" s="10"/>
      <c r="BG285" s="10"/>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A287" s="11"/>
      <c r="B287" s="11"/>
      <c r="C287" s="14"/>
      <c r="D287" s="14"/>
      <c r="E287" s="14"/>
      <c r="F287" s="14"/>
      <c r="G287" s="14"/>
      <c r="H287" s="14"/>
      <c r="I287" s="14"/>
      <c r="J287" s="14"/>
      <c r="K287" s="12"/>
      <c r="L287" s="12"/>
      <c r="M287" s="11"/>
      <c r="N287" s="11"/>
      <c r="O287" s="11"/>
      <c r="P287" s="11"/>
      <c r="Q287" s="11"/>
      <c r="R287" s="11"/>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row r="291" spans="3:10" x14ac:dyDescent="0.4">
      <c r="C291" s="3"/>
      <c r="D291" s="3"/>
      <c r="E291" s="3"/>
      <c r="F291" s="3"/>
      <c r="G291" s="3"/>
      <c r="H291" s="3"/>
      <c r="I291" s="3"/>
      <c r="J291" s="3"/>
    </row>
  </sheetData>
  <sheetProtection insertRows="0" deleteRows="0"/>
  <mergeCells count="1134">
    <mergeCell ref="I18:J19"/>
    <mergeCell ref="K18:N19"/>
    <mergeCell ref="AT2:BI2"/>
    <mergeCell ref="AC3:AD3"/>
    <mergeCell ref="AF3:AG3"/>
    <mergeCell ref="AJ3:AK3"/>
    <mergeCell ref="AT3:BI3"/>
    <mergeCell ref="BE4:BH4"/>
    <mergeCell ref="O13:S17"/>
    <mergeCell ref="W13:BA13"/>
    <mergeCell ref="BB13:BC17"/>
    <mergeCell ref="BD13:BE17"/>
    <mergeCell ref="BF13:BJ17"/>
    <mergeCell ref="W14:AC14"/>
    <mergeCell ref="AD14:AJ14"/>
    <mergeCell ref="AK14:AQ14"/>
    <mergeCell ref="AR14:AX14"/>
    <mergeCell ref="AY14:BA14"/>
    <mergeCell ref="BE5:BH5"/>
    <mergeCell ref="BA7:BB7"/>
    <mergeCell ref="BE7:BF7"/>
    <mergeCell ref="BE9:BF9"/>
    <mergeCell ref="BE11:BF11"/>
    <mergeCell ref="O22:S23"/>
    <mergeCell ref="BB22:BC22"/>
    <mergeCell ref="BD22:BE22"/>
    <mergeCell ref="BF22:BJ23"/>
    <mergeCell ref="BB23:BC23"/>
    <mergeCell ref="BD23:BE23"/>
    <mergeCell ref="B22:B23"/>
    <mergeCell ref="C22:D23"/>
    <mergeCell ref="I22:J23"/>
    <mergeCell ref="K22:N23"/>
    <mergeCell ref="B13:B17"/>
    <mergeCell ref="C13:D17"/>
    <mergeCell ref="I13:J17"/>
    <mergeCell ref="K13:N17"/>
    <mergeCell ref="O20:S21"/>
    <mergeCell ref="BB20:BC20"/>
    <mergeCell ref="BD20:BE20"/>
    <mergeCell ref="BF20:BJ21"/>
    <mergeCell ref="BB21:BC21"/>
    <mergeCell ref="BD21:BE21"/>
    <mergeCell ref="B20:B21"/>
    <mergeCell ref="C20:D21"/>
    <mergeCell ref="I20:J21"/>
    <mergeCell ref="K20:N21"/>
    <mergeCell ref="O18:S19"/>
    <mergeCell ref="BB18:BC18"/>
    <mergeCell ref="BD18:BE18"/>
    <mergeCell ref="BF18:BJ19"/>
    <mergeCell ref="BB19:BC19"/>
    <mergeCell ref="BD19:BE19"/>
    <mergeCell ref="B18:B19"/>
    <mergeCell ref="C18:D19"/>
    <mergeCell ref="O26:S27"/>
    <mergeCell ref="BB26:BC26"/>
    <mergeCell ref="BD26:BE26"/>
    <mergeCell ref="BF26:BJ27"/>
    <mergeCell ref="BB27:BC27"/>
    <mergeCell ref="BD27:BE27"/>
    <mergeCell ref="B26:B27"/>
    <mergeCell ref="C26:D27"/>
    <mergeCell ref="I26:J27"/>
    <mergeCell ref="K26:N27"/>
    <mergeCell ref="O24:S25"/>
    <mergeCell ref="BB24:BC24"/>
    <mergeCell ref="BD24:BE24"/>
    <mergeCell ref="BF24:BJ25"/>
    <mergeCell ref="BB25:BC25"/>
    <mergeCell ref="BD25:BE25"/>
    <mergeCell ref="B24:B25"/>
    <mergeCell ref="C24:D25"/>
    <mergeCell ref="I24:J25"/>
    <mergeCell ref="K24:N25"/>
    <mergeCell ref="O30:S31"/>
    <mergeCell ref="BB30:BC30"/>
    <mergeCell ref="BD30:BE30"/>
    <mergeCell ref="BF30:BJ31"/>
    <mergeCell ref="BB31:BC31"/>
    <mergeCell ref="BD31:BE31"/>
    <mergeCell ref="B30:B31"/>
    <mergeCell ref="C30:D31"/>
    <mergeCell ref="I30:J31"/>
    <mergeCell ref="K30:N31"/>
    <mergeCell ref="O28:S29"/>
    <mergeCell ref="BB28:BC28"/>
    <mergeCell ref="BD28:BE28"/>
    <mergeCell ref="BF28:BJ29"/>
    <mergeCell ref="BB29:BC29"/>
    <mergeCell ref="BD29:BE29"/>
    <mergeCell ref="B28:B29"/>
    <mergeCell ref="C28:D29"/>
    <mergeCell ref="I28:J29"/>
    <mergeCell ref="K28:N29"/>
    <mergeCell ref="O34:S35"/>
    <mergeCell ref="BB34:BC34"/>
    <mergeCell ref="BD34:BE34"/>
    <mergeCell ref="BF34:BJ35"/>
    <mergeCell ref="BB35:BC35"/>
    <mergeCell ref="BD35:BE35"/>
    <mergeCell ref="B34:B35"/>
    <mergeCell ref="C34:D35"/>
    <mergeCell ref="I34:J35"/>
    <mergeCell ref="K34:N35"/>
    <mergeCell ref="O32:S33"/>
    <mergeCell ref="BB32:BC32"/>
    <mergeCell ref="BD32:BE32"/>
    <mergeCell ref="BF32:BJ33"/>
    <mergeCell ref="BB33:BC33"/>
    <mergeCell ref="BD33:BE33"/>
    <mergeCell ref="B32:B33"/>
    <mergeCell ref="C32:D33"/>
    <mergeCell ref="I32:J33"/>
    <mergeCell ref="K32:N33"/>
    <mergeCell ref="O38:S39"/>
    <mergeCell ref="BB38:BC38"/>
    <mergeCell ref="BD38:BE38"/>
    <mergeCell ref="BF38:BJ39"/>
    <mergeCell ref="BB39:BC39"/>
    <mergeCell ref="BD39:BE39"/>
    <mergeCell ref="B38:B39"/>
    <mergeCell ref="C38:D39"/>
    <mergeCell ref="I38:J39"/>
    <mergeCell ref="K38:N39"/>
    <mergeCell ref="O36:S37"/>
    <mergeCell ref="BB36:BC36"/>
    <mergeCell ref="BD36:BE36"/>
    <mergeCell ref="BF36:BJ37"/>
    <mergeCell ref="BB37:BC37"/>
    <mergeCell ref="BD37:BE37"/>
    <mergeCell ref="B36:B37"/>
    <mergeCell ref="C36:D37"/>
    <mergeCell ref="I36:J37"/>
    <mergeCell ref="K36:N37"/>
    <mergeCell ref="O42:S43"/>
    <mergeCell ref="BB42:BC42"/>
    <mergeCell ref="BD42:BE42"/>
    <mergeCell ref="BF42:BJ43"/>
    <mergeCell ref="BB43:BC43"/>
    <mergeCell ref="BD43:BE43"/>
    <mergeCell ref="B42:B43"/>
    <mergeCell ref="C42:D43"/>
    <mergeCell ref="I42:J43"/>
    <mergeCell ref="K42:N43"/>
    <mergeCell ref="O40:S41"/>
    <mergeCell ref="BB40:BC40"/>
    <mergeCell ref="BD40:BE40"/>
    <mergeCell ref="BF40:BJ41"/>
    <mergeCell ref="BB41:BC41"/>
    <mergeCell ref="BD41:BE41"/>
    <mergeCell ref="B40:B41"/>
    <mergeCell ref="C40:D41"/>
    <mergeCell ref="I40:J41"/>
    <mergeCell ref="K40:N41"/>
    <mergeCell ref="O46:S47"/>
    <mergeCell ref="BB46:BC46"/>
    <mergeCell ref="BD46:BE46"/>
    <mergeCell ref="BF46:BJ47"/>
    <mergeCell ref="BB47:BC47"/>
    <mergeCell ref="BD47:BE47"/>
    <mergeCell ref="B46:B47"/>
    <mergeCell ref="C46:D47"/>
    <mergeCell ref="I46:J47"/>
    <mergeCell ref="K46:N47"/>
    <mergeCell ref="O44:S45"/>
    <mergeCell ref="BB44:BC44"/>
    <mergeCell ref="BD44:BE44"/>
    <mergeCell ref="BF44:BJ45"/>
    <mergeCell ref="BB45:BC45"/>
    <mergeCell ref="BD45:BE45"/>
    <mergeCell ref="B44:B45"/>
    <mergeCell ref="C44:D45"/>
    <mergeCell ref="I44:J45"/>
    <mergeCell ref="K44:N45"/>
    <mergeCell ref="O50:S51"/>
    <mergeCell ref="BB50:BC50"/>
    <mergeCell ref="BD50:BE50"/>
    <mergeCell ref="BF50:BJ51"/>
    <mergeCell ref="BB51:BC51"/>
    <mergeCell ref="BD51:BE51"/>
    <mergeCell ref="B50:B51"/>
    <mergeCell ref="C50:D51"/>
    <mergeCell ref="I50:J51"/>
    <mergeCell ref="K50:N51"/>
    <mergeCell ref="O48:S49"/>
    <mergeCell ref="BB48:BC48"/>
    <mergeCell ref="BD48:BE48"/>
    <mergeCell ref="BF48:BJ49"/>
    <mergeCell ref="BB49:BC49"/>
    <mergeCell ref="BD49:BE49"/>
    <mergeCell ref="B48:B49"/>
    <mergeCell ref="C48:D49"/>
    <mergeCell ref="I48:J49"/>
    <mergeCell ref="K48:N49"/>
    <mergeCell ref="O54:S55"/>
    <mergeCell ref="BB54:BC54"/>
    <mergeCell ref="BD54:BE54"/>
    <mergeCell ref="BF54:BJ55"/>
    <mergeCell ref="BB55:BC55"/>
    <mergeCell ref="BD55:BE55"/>
    <mergeCell ref="B54:B55"/>
    <mergeCell ref="C54:D55"/>
    <mergeCell ref="I54:J55"/>
    <mergeCell ref="K54:N55"/>
    <mergeCell ref="O52:S53"/>
    <mergeCell ref="BB52:BC52"/>
    <mergeCell ref="BD52:BE52"/>
    <mergeCell ref="BF52:BJ53"/>
    <mergeCell ref="BB53:BC53"/>
    <mergeCell ref="BD53:BE53"/>
    <mergeCell ref="B52:B53"/>
    <mergeCell ref="C52:D53"/>
    <mergeCell ref="I52:J53"/>
    <mergeCell ref="K52:N53"/>
    <mergeCell ref="O58:S59"/>
    <mergeCell ref="BB58:BC58"/>
    <mergeCell ref="BD58:BE58"/>
    <mergeCell ref="BF58:BJ59"/>
    <mergeCell ref="BB59:BC59"/>
    <mergeCell ref="BD59:BE59"/>
    <mergeCell ref="B58:B59"/>
    <mergeCell ref="C58:D59"/>
    <mergeCell ref="I58:J59"/>
    <mergeCell ref="K58:N59"/>
    <mergeCell ref="O56:S57"/>
    <mergeCell ref="BB56:BC56"/>
    <mergeCell ref="BD56:BE56"/>
    <mergeCell ref="BF56:BJ57"/>
    <mergeCell ref="BB57:BC57"/>
    <mergeCell ref="BD57:BE57"/>
    <mergeCell ref="B56:B57"/>
    <mergeCell ref="C56:D57"/>
    <mergeCell ref="I56:J57"/>
    <mergeCell ref="K56:N57"/>
    <mergeCell ref="O62:S63"/>
    <mergeCell ref="BB62:BC62"/>
    <mergeCell ref="BD62:BE62"/>
    <mergeCell ref="BF62:BJ63"/>
    <mergeCell ref="BB63:BC63"/>
    <mergeCell ref="BD63:BE63"/>
    <mergeCell ref="B62:B63"/>
    <mergeCell ref="C62:D63"/>
    <mergeCell ref="I62:J63"/>
    <mergeCell ref="K62:N63"/>
    <mergeCell ref="O60:S61"/>
    <mergeCell ref="BB60:BC60"/>
    <mergeCell ref="BD60:BE60"/>
    <mergeCell ref="BF60:BJ61"/>
    <mergeCell ref="BB61:BC61"/>
    <mergeCell ref="BD61:BE61"/>
    <mergeCell ref="B60:B61"/>
    <mergeCell ref="C60:D61"/>
    <mergeCell ref="I60:J61"/>
    <mergeCell ref="K60:N61"/>
    <mergeCell ref="O66:S67"/>
    <mergeCell ref="BB66:BC66"/>
    <mergeCell ref="BD66:BE66"/>
    <mergeCell ref="BF66:BJ67"/>
    <mergeCell ref="BB67:BC67"/>
    <mergeCell ref="BD67:BE67"/>
    <mergeCell ref="B66:B67"/>
    <mergeCell ref="C66:D67"/>
    <mergeCell ref="I66:J67"/>
    <mergeCell ref="K66:N67"/>
    <mergeCell ref="O64:S65"/>
    <mergeCell ref="BB64:BC64"/>
    <mergeCell ref="BD64:BE64"/>
    <mergeCell ref="BF64:BJ65"/>
    <mergeCell ref="BB65:BC65"/>
    <mergeCell ref="BD65:BE65"/>
    <mergeCell ref="B64:B65"/>
    <mergeCell ref="C64:D65"/>
    <mergeCell ref="I64:J65"/>
    <mergeCell ref="K64:N65"/>
    <mergeCell ref="O70:S71"/>
    <mergeCell ref="BB70:BC70"/>
    <mergeCell ref="BD70:BE70"/>
    <mergeCell ref="BF70:BJ71"/>
    <mergeCell ref="BB71:BC71"/>
    <mergeCell ref="BD71:BE71"/>
    <mergeCell ref="B70:B71"/>
    <mergeCell ref="C70:D71"/>
    <mergeCell ref="I70:J71"/>
    <mergeCell ref="K70:N71"/>
    <mergeCell ref="O68:S69"/>
    <mergeCell ref="BB68:BC68"/>
    <mergeCell ref="BD68:BE68"/>
    <mergeCell ref="BF68:BJ69"/>
    <mergeCell ref="BB69:BC69"/>
    <mergeCell ref="BD69:BE69"/>
    <mergeCell ref="B68:B69"/>
    <mergeCell ref="C68:D69"/>
    <mergeCell ref="I68:J69"/>
    <mergeCell ref="K68:N69"/>
    <mergeCell ref="O74:S75"/>
    <mergeCell ref="BB74:BC74"/>
    <mergeCell ref="BD74:BE74"/>
    <mergeCell ref="BF74:BJ75"/>
    <mergeCell ref="BB75:BC75"/>
    <mergeCell ref="BD75:BE75"/>
    <mergeCell ref="B74:B75"/>
    <mergeCell ref="C74:D75"/>
    <mergeCell ref="I74:J75"/>
    <mergeCell ref="K74:N75"/>
    <mergeCell ref="O72:S73"/>
    <mergeCell ref="BB72:BC72"/>
    <mergeCell ref="BD72:BE72"/>
    <mergeCell ref="BF72:BJ73"/>
    <mergeCell ref="BB73:BC73"/>
    <mergeCell ref="BD73:BE73"/>
    <mergeCell ref="B72:B73"/>
    <mergeCell ref="C72:D73"/>
    <mergeCell ref="I72:J73"/>
    <mergeCell ref="K72:N73"/>
    <mergeCell ref="O78:S79"/>
    <mergeCell ref="BB78:BC78"/>
    <mergeCell ref="BD78:BE78"/>
    <mergeCell ref="BF78:BJ79"/>
    <mergeCell ref="BB79:BC79"/>
    <mergeCell ref="BD79:BE79"/>
    <mergeCell ref="B78:B79"/>
    <mergeCell ref="C78:D79"/>
    <mergeCell ref="I78:J79"/>
    <mergeCell ref="K78:N79"/>
    <mergeCell ref="O76:S77"/>
    <mergeCell ref="BB76:BC76"/>
    <mergeCell ref="BD76:BE76"/>
    <mergeCell ref="BF76:BJ77"/>
    <mergeCell ref="BB77:BC77"/>
    <mergeCell ref="BD77:BE77"/>
    <mergeCell ref="B76:B77"/>
    <mergeCell ref="C76:D77"/>
    <mergeCell ref="I76:J77"/>
    <mergeCell ref="K76:N77"/>
    <mergeCell ref="O82:S83"/>
    <mergeCell ref="BB82:BC82"/>
    <mergeCell ref="BD82:BE82"/>
    <mergeCell ref="BF82:BJ83"/>
    <mergeCell ref="BB83:BC83"/>
    <mergeCell ref="BD83:BE83"/>
    <mergeCell ref="B82:B83"/>
    <mergeCell ref="C82:D83"/>
    <mergeCell ref="I82:J83"/>
    <mergeCell ref="K82:N83"/>
    <mergeCell ref="O80:S81"/>
    <mergeCell ref="BB80:BC80"/>
    <mergeCell ref="BD80:BE80"/>
    <mergeCell ref="BF80:BJ81"/>
    <mergeCell ref="BB81:BC81"/>
    <mergeCell ref="BD81:BE81"/>
    <mergeCell ref="B80:B81"/>
    <mergeCell ref="C80:D81"/>
    <mergeCell ref="I80:J81"/>
    <mergeCell ref="K80:N81"/>
    <mergeCell ref="O86:S87"/>
    <mergeCell ref="BB86:BC86"/>
    <mergeCell ref="BD86:BE86"/>
    <mergeCell ref="BF86:BJ87"/>
    <mergeCell ref="BB87:BC87"/>
    <mergeCell ref="BD87:BE87"/>
    <mergeCell ref="B86:B87"/>
    <mergeCell ref="C86:D87"/>
    <mergeCell ref="I86:J87"/>
    <mergeCell ref="K86:N87"/>
    <mergeCell ref="O84:S85"/>
    <mergeCell ref="BB84:BC84"/>
    <mergeCell ref="BD84:BE84"/>
    <mergeCell ref="BF84:BJ85"/>
    <mergeCell ref="BB85:BC85"/>
    <mergeCell ref="BD85:BE85"/>
    <mergeCell ref="B84:B85"/>
    <mergeCell ref="C84:D85"/>
    <mergeCell ref="I84:J85"/>
    <mergeCell ref="K84:N85"/>
    <mergeCell ref="O90:S91"/>
    <mergeCell ref="BB90:BC90"/>
    <mergeCell ref="BD90:BE90"/>
    <mergeCell ref="BF90:BJ91"/>
    <mergeCell ref="BB91:BC91"/>
    <mergeCell ref="BD91:BE91"/>
    <mergeCell ref="B90:B91"/>
    <mergeCell ref="C90:D91"/>
    <mergeCell ref="I90:J91"/>
    <mergeCell ref="K90:N91"/>
    <mergeCell ref="O88:S89"/>
    <mergeCell ref="BB88:BC88"/>
    <mergeCell ref="BD88:BE88"/>
    <mergeCell ref="BF88:BJ89"/>
    <mergeCell ref="BB89:BC89"/>
    <mergeCell ref="BD89:BE89"/>
    <mergeCell ref="B88:B89"/>
    <mergeCell ref="C88:D89"/>
    <mergeCell ref="I88:J89"/>
    <mergeCell ref="K88:N89"/>
    <mergeCell ref="O94:S95"/>
    <mergeCell ref="BB94:BC94"/>
    <mergeCell ref="BD94:BE94"/>
    <mergeCell ref="BF94:BJ95"/>
    <mergeCell ref="BB95:BC95"/>
    <mergeCell ref="BD95:BE95"/>
    <mergeCell ref="B94:B95"/>
    <mergeCell ref="C94:D95"/>
    <mergeCell ref="I94:J95"/>
    <mergeCell ref="K94:N95"/>
    <mergeCell ref="O92:S93"/>
    <mergeCell ref="BB92:BC92"/>
    <mergeCell ref="BD92:BE92"/>
    <mergeCell ref="BF92:BJ93"/>
    <mergeCell ref="BB93:BC93"/>
    <mergeCell ref="BD93:BE93"/>
    <mergeCell ref="B92:B93"/>
    <mergeCell ref="C92:D93"/>
    <mergeCell ref="I92:J93"/>
    <mergeCell ref="K92:N93"/>
    <mergeCell ref="O98:S99"/>
    <mergeCell ref="BB98:BC98"/>
    <mergeCell ref="BD98:BE98"/>
    <mergeCell ref="BF98:BJ99"/>
    <mergeCell ref="BB99:BC99"/>
    <mergeCell ref="BD99:BE99"/>
    <mergeCell ref="B98:B99"/>
    <mergeCell ref="C98:D99"/>
    <mergeCell ref="I98:J99"/>
    <mergeCell ref="K98:N99"/>
    <mergeCell ref="O96:S97"/>
    <mergeCell ref="BB96:BC96"/>
    <mergeCell ref="BD96:BE96"/>
    <mergeCell ref="BF96:BJ97"/>
    <mergeCell ref="BB97:BC97"/>
    <mergeCell ref="BD97:BE97"/>
    <mergeCell ref="B96:B97"/>
    <mergeCell ref="C96:D97"/>
    <mergeCell ref="I96:J97"/>
    <mergeCell ref="K96:N97"/>
    <mergeCell ref="O102:S103"/>
    <mergeCell ref="BB102:BC102"/>
    <mergeCell ref="BD102:BE102"/>
    <mergeCell ref="BF102:BJ103"/>
    <mergeCell ref="BB103:BC103"/>
    <mergeCell ref="BD103:BE103"/>
    <mergeCell ref="B102:B103"/>
    <mergeCell ref="C102:D103"/>
    <mergeCell ref="I102:J103"/>
    <mergeCell ref="K102:N103"/>
    <mergeCell ref="O100:S101"/>
    <mergeCell ref="BB100:BC100"/>
    <mergeCell ref="BD100:BE100"/>
    <mergeCell ref="BF100:BJ101"/>
    <mergeCell ref="BB101:BC101"/>
    <mergeCell ref="BD101:BE101"/>
    <mergeCell ref="B100:B101"/>
    <mergeCell ref="C100:D101"/>
    <mergeCell ref="I100:J101"/>
    <mergeCell ref="K100:N101"/>
    <mergeCell ref="O106:S107"/>
    <mergeCell ref="BB106:BC106"/>
    <mergeCell ref="BD106:BE106"/>
    <mergeCell ref="BF106:BJ107"/>
    <mergeCell ref="BB107:BC107"/>
    <mergeCell ref="BD107:BE107"/>
    <mergeCell ref="B106:B107"/>
    <mergeCell ref="C106:D107"/>
    <mergeCell ref="I106:J107"/>
    <mergeCell ref="K106:N107"/>
    <mergeCell ref="O104:S105"/>
    <mergeCell ref="BB104:BC104"/>
    <mergeCell ref="BD104:BE104"/>
    <mergeCell ref="BF104:BJ105"/>
    <mergeCell ref="BB105:BC105"/>
    <mergeCell ref="BD105:BE105"/>
    <mergeCell ref="B104:B105"/>
    <mergeCell ref="C104:D105"/>
    <mergeCell ref="I104:J105"/>
    <mergeCell ref="K104:N105"/>
    <mergeCell ref="O110:S111"/>
    <mergeCell ref="BB110:BC110"/>
    <mergeCell ref="BD110:BE110"/>
    <mergeCell ref="BF110:BJ111"/>
    <mergeCell ref="BB111:BC111"/>
    <mergeCell ref="BD111:BE111"/>
    <mergeCell ref="B110:B111"/>
    <mergeCell ref="C110:D111"/>
    <mergeCell ref="I110:J111"/>
    <mergeCell ref="K110:N111"/>
    <mergeCell ref="O108:S109"/>
    <mergeCell ref="BB108:BC108"/>
    <mergeCell ref="BD108:BE108"/>
    <mergeCell ref="BF108:BJ109"/>
    <mergeCell ref="BB109:BC109"/>
    <mergeCell ref="BD109:BE109"/>
    <mergeCell ref="B108:B109"/>
    <mergeCell ref="C108:D109"/>
    <mergeCell ref="I108:J109"/>
    <mergeCell ref="K108:N109"/>
    <mergeCell ref="O114:S115"/>
    <mergeCell ref="BB114:BC114"/>
    <mergeCell ref="BD114:BE114"/>
    <mergeCell ref="BF114:BJ115"/>
    <mergeCell ref="BB115:BC115"/>
    <mergeCell ref="BD115:BE115"/>
    <mergeCell ref="B114:B115"/>
    <mergeCell ref="C114:D115"/>
    <mergeCell ref="I114:J115"/>
    <mergeCell ref="K114:N115"/>
    <mergeCell ref="O112:S113"/>
    <mergeCell ref="BB112:BC112"/>
    <mergeCell ref="BD112:BE112"/>
    <mergeCell ref="BF112:BJ113"/>
    <mergeCell ref="BB113:BC113"/>
    <mergeCell ref="BD113:BE113"/>
    <mergeCell ref="B112:B113"/>
    <mergeCell ref="C112:D113"/>
    <mergeCell ref="I112:J113"/>
    <mergeCell ref="K112:N113"/>
    <mergeCell ref="O118:S119"/>
    <mergeCell ref="BB118:BC118"/>
    <mergeCell ref="BD118:BE118"/>
    <mergeCell ref="BF118:BJ119"/>
    <mergeCell ref="BB119:BC119"/>
    <mergeCell ref="BD119:BE119"/>
    <mergeCell ref="B118:B119"/>
    <mergeCell ref="C118:D119"/>
    <mergeCell ref="I118:J119"/>
    <mergeCell ref="K118:N119"/>
    <mergeCell ref="O116:S117"/>
    <mergeCell ref="BB116:BC116"/>
    <mergeCell ref="BD116:BE116"/>
    <mergeCell ref="BF116:BJ117"/>
    <mergeCell ref="BB117:BC117"/>
    <mergeCell ref="BD117:BE117"/>
    <mergeCell ref="B116:B117"/>
    <mergeCell ref="C116:D117"/>
    <mergeCell ref="I116:J117"/>
    <mergeCell ref="K116:N117"/>
    <mergeCell ref="O122:S123"/>
    <mergeCell ref="BB122:BC122"/>
    <mergeCell ref="BD122:BE122"/>
    <mergeCell ref="BF122:BJ123"/>
    <mergeCell ref="BB123:BC123"/>
    <mergeCell ref="BD123:BE123"/>
    <mergeCell ref="B122:B123"/>
    <mergeCell ref="C122:D123"/>
    <mergeCell ref="I122:J123"/>
    <mergeCell ref="K122:N123"/>
    <mergeCell ref="O120:S121"/>
    <mergeCell ref="BB120:BC120"/>
    <mergeCell ref="BD120:BE120"/>
    <mergeCell ref="BF120:BJ121"/>
    <mergeCell ref="BB121:BC121"/>
    <mergeCell ref="BD121:BE121"/>
    <mergeCell ref="B120:B121"/>
    <mergeCell ref="C120:D121"/>
    <mergeCell ref="I120:J121"/>
    <mergeCell ref="K120:N121"/>
    <mergeCell ref="O126:S127"/>
    <mergeCell ref="BB126:BC126"/>
    <mergeCell ref="BD126:BE126"/>
    <mergeCell ref="BF126:BJ127"/>
    <mergeCell ref="BB127:BC127"/>
    <mergeCell ref="BD127:BE127"/>
    <mergeCell ref="B126:B127"/>
    <mergeCell ref="C126:D127"/>
    <mergeCell ref="I126:J127"/>
    <mergeCell ref="K126:N127"/>
    <mergeCell ref="O124:S125"/>
    <mergeCell ref="BB124:BC124"/>
    <mergeCell ref="BD124:BE124"/>
    <mergeCell ref="BF124:BJ125"/>
    <mergeCell ref="BB125:BC125"/>
    <mergeCell ref="BD125:BE125"/>
    <mergeCell ref="B124:B125"/>
    <mergeCell ref="C124:D125"/>
    <mergeCell ref="I124:J125"/>
    <mergeCell ref="K124:N125"/>
    <mergeCell ref="O130:S131"/>
    <mergeCell ref="BB130:BC130"/>
    <mergeCell ref="BD130:BE130"/>
    <mergeCell ref="BF130:BJ131"/>
    <mergeCell ref="BB131:BC131"/>
    <mergeCell ref="BD131:BE131"/>
    <mergeCell ref="B130:B131"/>
    <mergeCell ref="C130:D131"/>
    <mergeCell ref="I130:J131"/>
    <mergeCell ref="K130:N131"/>
    <mergeCell ref="O128:S129"/>
    <mergeCell ref="BB128:BC128"/>
    <mergeCell ref="BD128:BE128"/>
    <mergeCell ref="BF128:BJ129"/>
    <mergeCell ref="BB129:BC129"/>
    <mergeCell ref="BD129:BE129"/>
    <mergeCell ref="B128:B129"/>
    <mergeCell ref="C128:D129"/>
    <mergeCell ref="I128:J129"/>
    <mergeCell ref="K128:N129"/>
    <mergeCell ref="O134:S135"/>
    <mergeCell ref="BB134:BC134"/>
    <mergeCell ref="BD134:BE134"/>
    <mergeCell ref="BF134:BJ135"/>
    <mergeCell ref="BB135:BC135"/>
    <mergeCell ref="BD135:BE135"/>
    <mergeCell ref="B134:B135"/>
    <mergeCell ref="C134:D135"/>
    <mergeCell ref="I134:J135"/>
    <mergeCell ref="K134:N135"/>
    <mergeCell ref="O132:S133"/>
    <mergeCell ref="BB132:BC132"/>
    <mergeCell ref="BD132:BE132"/>
    <mergeCell ref="BF132:BJ133"/>
    <mergeCell ref="BB133:BC133"/>
    <mergeCell ref="BD133:BE133"/>
    <mergeCell ref="B132:B133"/>
    <mergeCell ref="C132:D133"/>
    <mergeCell ref="I132:J133"/>
    <mergeCell ref="K132:N133"/>
    <mergeCell ref="O138:S139"/>
    <mergeCell ref="BB138:BC138"/>
    <mergeCell ref="BD138:BE138"/>
    <mergeCell ref="BF138:BJ139"/>
    <mergeCell ref="BB139:BC139"/>
    <mergeCell ref="BD139:BE139"/>
    <mergeCell ref="B138:B139"/>
    <mergeCell ref="C138:D139"/>
    <mergeCell ref="I138:J139"/>
    <mergeCell ref="K138:N139"/>
    <mergeCell ref="O136:S137"/>
    <mergeCell ref="BB136:BC136"/>
    <mergeCell ref="BD136:BE136"/>
    <mergeCell ref="BF136:BJ137"/>
    <mergeCell ref="BB137:BC137"/>
    <mergeCell ref="BD137:BE137"/>
    <mergeCell ref="B136:B137"/>
    <mergeCell ref="C136:D137"/>
    <mergeCell ref="I136:J137"/>
    <mergeCell ref="K136:N137"/>
    <mergeCell ref="O142:S143"/>
    <mergeCell ref="BB142:BC142"/>
    <mergeCell ref="BD142:BE142"/>
    <mergeCell ref="BF142:BJ143"/>
    <mergeCell ref="BB143:BC143"/>
    <mergeCell ref="BD143:BE143"/>
    <mergeCell ref="B142:B143"/>
    <mergeCell ref="C142:D143"/>
    <mergeCell ref="I142:J143"/>
    <mergeCell ref="K142:N143"/>
    <mergeCell ref="O140:S141"/>
    <mergeCell ref="BB140:BC140"/>
    <mergeCell ref="BD140:BE140"/>
    <mergeCell ref="BF140:BJ141"/>
    <mergeCell ref="BB141:BC141"/>
    <mergeCell ref="BD141:BE141"/>
    <mergeCell ref="B140:B141"/>
    <mergeCell ref="C140:D141"/>
    <mergeCell ref="I140:J141"/>
    <mergeCell ref="K140:N141"/>
    <mergeCell ref="O146:S147"/>
    <mergeCell ref="BB146:BC146"/>
    <mergeCell ref="BD146:BE146"/>
    <mergeCell ref="BF146:BJ147"/>
    <mergeCell ref="BB147:BC147"/>
    <mergeCell ref="BD147:BE147"/>
    <mergeCell ref="B146:B147"/>
    <mergeCell ref="C146:D147"/>
    <mergeCell ref="I146:J147"/>
    <mergeCell ref="K146:N147"/>
    <mergeCell ref="O144:S145"/>
    <mergeCell ref="BB144:BC144"/>
    <mergeCell ref="BD144:BE144"/>
    <mergeCell ref="BF144:BJ145"/>
    <mergeCell ref="BB145:BC145"/>
    <mergeCell ref="BD145:BE145"/>
    <mergeCell ref="B144:B145"/>
    <mergeCell ref="C144:D145"/>
    <mergeCell ref="I144:J145"/>
    <mergeCell ref="K144:N145"/>
    <mergeCell ref="O150:S151"/>
    <mergeCell ref="BB150:BC150"/>
    <mergeCell ref="BD150:BE150"/>
    <mergeCell ref="BF150:BJ151"/>
    <mergeCell ref="BB151:BC151"/>
    <mergeCell ref="BD151:BE151"/>
    <mergeCell ref="B150:B151"/>
    <mergeCell ref="C150:D151"/>
    <mergeCell ref="I150:J151"/>
    <mergeCell ref="K150:N151"/>
    <mergeCell ref="O148:S149"/>
    <mergeCell ref="BB148:BC148"/>
    <mergeCell ref="BD148:BE148"/>
    <mergeCell ref="BF148:BJ149"/>
    <mergeCell ref="BB149:BC149"/>
    <mergeCell ref="BD149:BE149"/>
    <mergeCell ref="B148:B149"/>
    <mergeCell ref="C148:D149"/>
    <mergeCell ref="I148:J149"/>
    <mergeCell ref="K148:N149"/>
    <mergeCell ref="O154:S155"/>
    <mergeCell ref="BB154:BC154"/>
    <mergeCell ref="BD154:BE154"/>
    <mergeCell ref="BF154:BJ155"/>
    <mergeCell ref="BB155:BC155"/>
    <mergeCell ref="BD155:BE155"/>
    <mergeCell ref="B154:B155"/>
    <mergeCell ref="C154:D155"/>
    <mergeCell ref="I154:J155"/>
    <mergeCell ref="K154:N155"/>
    <mergeCell ref="O152:S153"/>
    <mergeCell ref="BB152:BC152"/>
    <mergeCell ref="BD152:BE152"/>
    <mergeCell ref="BF152:BJ153"/>
    <mergeCell ref="BB153:BC153"/>
    <mergeCell ref="BD153:BE153"/>
    <mergeCell ref="B152:B153"/>
    <mergeCell ref="C152:D153"/>
    <mergeCell ref="I152:J153"/>
    <mergeCell ref="K152:N153"/>
    <mergeCell ref="O158:S159"/>
    <mergeCell ref="BB158:BC158"/>
    <mergeCell ref="BD158:BE158"/>
    <mergeCell ref="BF158:BJ159"/>
    <mergeCell ref="BB159:BC159"/>
    <mergeCell ref="BD159:BE159"/>
    <mergeCell ref="B158:B159"/>
    <mergeCell ref="C158:D159"/>
    <mergeCell ref="I158:J159"/>
    <mergeCell ref="K158:N159"/>
    <mergeCell ref="O156:S157"/>
    <mergeCell ref="BB156:BC156"/>
    <mergeCell ref="BD156:BE156"/>
    <mergeCell ref="BF156:BJ157"/>
    <mergeCell ref="BB157:BC157"/>
    <mergeCell ref="BD157:BE157"/>
    <mergeCell ref="B156:B157"/>
    <mergeCell ref="C156:D157"/>
    <mergeCell ref="I156:J157"/>
    <mergeCell ref="K156:N157"/>
    <mergeCell ref="O162:S163"/>
    <mergeCell ref="BB162:BC162"/>
    <mergeCell ref="BD162:BE162"/>
    <mergeCell ref="BF162:BJ163"/>
    <mergeCell ref="BB163:BC163"/>
    <mergeCell ref="BD163:BE163"/>
    <mergeCell ref="B162:B163"/>
    <mergeCell ref="C162:D163"/>
    <mergeCell ref="I162:J163"/>
    <mergeCell ref="K162:N163"/>
    <mergeCell ref="O160:S161"/>
    <mergeCell ref="BB160:BC160"/>
    <mergeCell ref="BD160:BE160"/>
    <mergeCell ref="BF160:BJ161"/>
    <mergeCell ref="BB161:BC161"/>
    <mergeCell ref="BD161:BE161"/>
    <mergeCell ref="B160:B161"/>
    <mergeCell ref="C160:D161"/>
    <mergeCell ref="I160:J161"/>
    <mergeCell ref="K160:N161"/>
    <mergeCell ref="O166:S167"/>
    <mergeCell ref="BB166:BC166"/>
    <mergeCell ref="BD166:BE166"/>
    <mergeCell ref="BF166:BJ167"/>
    <mergeCell ref="BB167:BC167"/>
    <mergeCell ref="BD167:BE167"/>
    <mergeCell ref="B166:B167"/>
    <mergeCell ref="C166:D167"/>
    <mergeCell ref="I166:J167"/>
    <mergeCell ref="K166:N167"/>
    <mergeCell ref="O164:S165"/>
    <mergeCell ref="BB164:BC164"/>
    <mergeCell ref="BD164:BE164"/>
    <mergeCell ref="BF164:BJ165"/>
    <mergeCell ref="BB165:BC165"/>
    <mergeCell ref="BD165:BE165"/>
    <mergeCell ref="B164:B165"/>
    <mergeCell ref="C164:D165"/>
    <mergeCell ref="I164:J165"/>
    <mergeCell ref="K164:N165"/>
    <mergeCell ref="O170:S171"/>
    <mergeCell ref="BB170:BC170"/>
    <mergeCell ref="BD170:BE170"/>
    <mergeCell ref="BF170:BJ171"/>
    <mergeCell ref="BB171:BC171"/>
    <mergeCell ref="BD171:BE171"/>
    <mergeCell ref="B170:B171"/>
    <mergeCell ref="C170:D171"/>
    <mergeCell ref="I170:J171"/>
    <mergeCell ref="K170:N171"/>
    <mergeCell ref="O168:S169"/>
    <mergeCell ref="BB168:BC168"/>
    <mergeCell ref="BD168:BE168"/>
    <mergeCell ref="BF168:BJ169"/>
    <mergeCell ref="BB169:BC169"/>
    <mergeCell ref="BD169:BE169"/>
    <mergeCell ref="B168:B169"/>
    <mergeCell ref="C168:D169"/>
    <mergeCell ref="I168:J169"/>
    <mergeCell ref="K168:N169"/>
    <mergeCell ref="O174:S175"/>
    <mergeCell ref="BB174:BC174"/>
    <mergeCell ref="BD174:BE174"/>
    <mergeCell ref="BF174:BJ175"/>
    <mergeCell ref="BB175:BC175"/>
    <mergeCell ref="BD175:BE175"/>
    <mergeCell ref="B174:B175"/>
    <mergeCell ref="C174:D175"/>
    <mergeCell ref="I174:J175"/>
    <mergeCell ref="K174:N175"/>
    <mergeCell ref="O172:S173"/>
    <mergeCell ref="BB172:BC172"/>
    <mergeCell ref="BD172:BE172"/>
    <mergeCell ref="BF172:BJ173"/>
    <mergeCell ref="BB173:BC173"/>
    <mergeCell ref="BD173:BE173"/>
    <mergeCell ref="B172:B173"/>
    <mergeCell ref="C172:D173"/>
    <mergeCell ref="I172:J173"/>
    <mergeCell ref="K172:N173"/>
    <mergeCell ref="O178:S179"/>
    <mergeCell ref="BB178:BC178"/>
    <mergeCell ref="BD178:BE178"/>
    <mergeCell ref="BF178:BJ179"/>
    <mergeCell ref="BB179:BC179"/>
    <mergeCell ref="BD179:BE179"/>
    <mergeCell ref="B178:B179"/>
    <mergeCell ref="C178:D179"/>
    <mergeCell ref="I178:J179"/>
    <mergeCell ref="K178:N179"/>
    <mergeCell ref="O176:S177"/>
    <mergeCell ref="BB176:BC176"/>
    <mergeCell ref="BD176:BE176"/>
    <mergeCell ref="BF176:BJ177"/>
    <mergeCell ref="BB177:BC177"/>
    <mergeCell ref="BD177:BE177"/>
    <mergeCell ref="B176:B177"/>
    <mergeCell ref="C176:D177"/>
    <mergeCell ref="I176:J177"/>
    <mergeCell ref="K176:N177"/>
    <mergeCell ref="O182:S183"/>
    <mergeCell ref="BB182:BC182"/>
    <mergeCell ref="BD182:BE182"/>
    <mergeCell ref="BF182:BJ183"/>
    <mergeCell ref="BB183:BC183"/>
    <mergeCell ref="BD183:BE183"/>
    <mergeCell ref="B182:B183"/>
    <mergeCell ref="C182:D183"/>
    <mergeCell ref="I182:J183"/>
    <mergeCell ref="K182:N183"/>
    <mergeCell ref="O180:S181"/>
    <mergeCell ref="BB180:BC180"/>
    <mergeCell ref="BD180:BE180"/>
    <mergeCell ref="BF180:BJ181"/>
    <mergeCell ref="BB181:BC181"/>
    <mergeCell ref="BD181:BE181"/>
    <mergeCell ref="B180:B181"/>
    <mergeCell ref="C180:D181"/>
    <mergeCell ref="I180:J181"/>
    <mergeCell ref="K180:N181"/>
    <mergeCell ref="O186:S187"/>
    <mergeCell ref="BB186:BC186"/>
    <mergeCell ref="BD186:BE186"/>
    <mergeCell ref="BF186:BJ187"/>
    <mergeCell ref="BB187:BC187"/>
    <mergeCell ref="BD187:BE187"/>
    <mergeCell ref="B186:B187"/>
    <mergeCell ref="C186:D187"/>
    <mergeCell ref="I186:J187"/>
    <mergeCell ref="K186:N187"/>
    <mergeCell ref="O184:S185"/>
    <mergeCell ref="BB184:BC184"/>
    <mergeCell ref="BD184:BE184"/>
    <mergeCell ref="BF184:BJ185"/>
    <mergeCell ref="BB185:BC185"/>
    <mergeCell ref="BD185:BE185"/>
    <mergeCell ref="B184:B185"/>
    <mergeCell ref="C184:D185"/>
    <mergeCell ref="I184:J185"/>
    <mergeCell ref="K184:N185"/>
    <mergeCell ref="O190:S191"/>
    <mergeCell ref="BB190:BC190"/>
    <mergeCell ref="BD190:BE190"/>
    <mergeCell ref="BF190:BJ191"/>
    <mergeCell ref="BB191:BC191"/>
    <mergeCell ref="BD191:BE191"/>
    <mergeCell ref="B190:B191"/>
    <mergeCell ref="C190:D191"/>
    <mergeCell ref="I190:J191"/>
    <mergeCell ref="K190:N191"/>
    <mergeCell ref="O188:S189"/>
    <mergeCell ref="BB188:BC188"/>
    <mergeCell ref="BD188:BE188"/>
    <mergeCell ref="BF188:BJ189"/>
    <mergeCell ref="BB189:BC189"/>
    <mergeCell ref="BD189:BE189"/>
    <mergeCell ref="B188:B189"/>
    <mergeCell ref="C188:D189"/>
    <mergeCell ref="I188:J189"/>
    <mergeCell ref="K188:N189"/>
    <mergeCell ref="O194:S195"/>
    <mergeCell ref="BB194:BC194"/>
    <mergeCell ref="BD194:BE194"/>
    <mergeCell ref="BF194:BJ195"/>
    <mergeCell ref="BB195:BC195"/>
    <mergeCell ref="BD195:BE195"/>
    <mergeCell ref="B194:B195"/>
    <mergeCell ref="C194:D195"/>
    <mergeCell ref="I194:J195"/>
    <mergeCell ref="K194:N195"/>
    <mergeCell ref="O192:S193"/>
    <mergeCell ref="BB192:BC192"/>
    <mergeCell ref="BD192:BE192"/>
    <mergeCell ref="BF192:BJ193"/>
    <mergeCell ref="BB193:BC193"/>
    <mergeCell ref="BD193:BE193"/>
    <mergeCell ref="B192:B193"/>
    <mergeCell ref="C192:D193"/>
    <mergeCell ref="I192:J193"/>
    <mergeCell ref="K192:N193"/>
    <mergeCell ref="O198:S199"/>
    <mergeCell ref="BB198:BC198"/>
    <mergeCell ref="BD198:BE198"/>
    <mergeCell ref="BF198:BJ199"/>
    <mergeCell ref="BB199:BC199"/>
    <mergeCell ref="BD199:BE199"/>
    <mergeCell ref="B198:B199"/>
    <mergeCell ref="C198:D199"/>
    <mergeCell ref="I198:J199"/>
    <mergeCell ref="K198:N199"/>
    <mergeCell ref="O196:S197"/>
    <mergeCell ref="BB196:BC196"/>
    <mergeCell ref="BD196:BE196"/>
    <mergeCell ref="BF196:BJ197"/>
    <mergeCell ref="BB197:BC197"/>
    <mergeCell ref="BD197:BE197"/>
    <mergeCell ref="B196:B197"/>
    <mergeCell ref="C196:D197"/>
    <mergeCell ref="I196:J197"/>
    <mergeCell ref="K196:N197"/>
    <mergeCell ref="O202:S203"/>
    <mergeCell ref="BB202:BC202"/>
    <mergeCell ref="BD202:BE202"/>
    <mergeCell ref="BF202:BJ203"/>
    <mergeCell ref="BB203:BC203"/>
    <mergeCell ref="BD203:BE203"/>
    <mergeCell ref="B202:B203"/>
    <mergeCell ref="C202:D203"/>
    <mergeCell ref="I202:J203"/>
    <mergeCell ref="K202:N203"/>
    <mergeCell ref="O200:S201"/>
    <mergeCell ref="BB200:BC200"/>
    <mergeCell ref="BD200:BE200"/>
    <mergeCell ref="BF200:BJ201"/>
    <mergeCell ref="BB201:BC201"/>
    <mergeCell ref="BD201:BE201"/>
    <mergeCell ref="B200:B201"/>
    <mergeCell ref="C200:D201"/>
    <mergeCell ref="I200:J201"/>
    <mergeCell ref="K200:N201"/>
    <mergeCell ref="O206:S207"/>
    <mergeCell ref="BB206:BC206"/>
    <mergeCell ref="BD206:BE206"/>
    <mergeCell ref="BF206:BJ207"/>
    <mergeCell ref="BB207:BC207"/>
    <mergeCell ref="BD207:BE207"/>
    <mergeCell ref="B206:B207"/>
    <mergeCell ref="C206:D207"/>
    <mergeCell ref="I206:J207"/>
    <mergeCell ref="K206:N207"/>
    <mergeCell ref="O204:S205"/>
    <mergeCell ref="BB204:BC204"/>
    <mergeCell ref="BD204:BE204"/>
    <mergeCell ref="BF204:BJ205"/>
    <mergeCell ref="BB205:BC205"/>
    <mergeCell ref="BD205:BE205"/>
    <mergeCell ref="B204:B205"/>
    <mergeCell ref="C204:D205"/>
    <mergeCell ref="I204:J205"/>
    <mergeCell ref="K204:N205"/>
    <mergeCell ref="O210:S211"/>
    <mergeCell ref="BB210:BC210"/>
    <mergeCell ref="BD210:BE210"/>
    <mergeCell ref="BF210:BJ211"/>
    <mergeCell ref="BB211:BC211"/>
    <mergeCell ref="BD211:BE211"/>
    <mergeCell ref="B210:B211"/>
    <mergeCell ref="C210:D211"/>
    <mergeCell ref="I210:J211"/>
    <mergeCell ref="K210:N211"/>
    <mergeCell ref="O208:S209"/>
    <mergeCell ref="BB208:BC208"/>
    <mergeCell ref="BD208:BE208"/>
    <mergeCell ref="BF208:BJ209"/>
    <mergeCell ref="BB209:BC209"/>
    <mergeCell ref="BD209:BE209"/>
    <mergeCell ref="B208:B209"/>
    <mergeCell ref="C208:D209"/>
    <mergeCell ref="I208:J209"/>
    <mergeCell ref="K208:N209"/>
    <mergeCell ref="B216:B217"/>
    <mergeCell ref="C216:D217"/>
    <mergeCell ref="I216:J217"/>
    <mergeCell ref="K216:N217"/>
    <mergeCell ref="O214:S215"/>
    <mergeCell ref="BB214:BC214"/>
    <mergeCell ref="BD214:BE214"/>
    <mergeCell ref="BF214:BJ215"/>
    <mergeCell ref="BB215:BC215"/>
    <mergeCell ref="BD215:BE215"/>
    <mergeCell ref="B214:B215"/>
    <mergeCell ref="C214:D215"/>
    <mergeCell ref="I214:J215"/>
    <mergeCell ref="K214:N215"/>
    <mergeCell ref="O212:S213"/>
    <mergeCell ref="BB212:BC212"/>
    <mergeCell ref="BD212:BE212"/>
    <mergeCell ref="BF212:BJ213"/>
    <mergeCell ref="BB213:BC213"/>
    <mergeCell ref="BD213:BE213"/>
    <mergeCell ref="B212:B213"/>
    <mergeCell ref="C212:D213"/>
    <mergeCell ref="I212:J213"/>
    <mergeCell ref="K212:N213"/>
    <mergeCell ref="BF220:BI220"/>
    <mergeCell ref="K221:L222"/>
    <mergeCell ref="M221:P221"/>
    <mergeCell ref="R221:U221"/>
    <mergeCell ref="AA221:AB222"/>
    <mergeCell ref="AC221:AF221"/>
    <mergeCell ref="AH221:AK221"/>
    <mergeCell ref="BF221:BI221"/>
    <mergeCell ref="M222:N222"/>
    <mergeCell ref="O222:P222"/>
    <mergeCell ref="BA223:BD223"/>
    <mergeCell ref="O216:S217"/>
    <mergeCell ref="BB216:BC216"/>
    <mergeCell ref="BD216:BE216"/>
    <mergeCell ref="BF216:BJ217"/>
    <mergeCell ref="BB217:BC217"/>
    <mergeCell ref="BD217:BE217"/>
    <mergeCell ref="AE223:AF223"/>
    <mergeCell ref="AH223:AI223"/>
    <mergeCell ref="AJ223:AK223"/>
    <mergeCell ref="AM223:AN223"/>
    <mergeCell ref="AQ223:AT223"/>
    <mergeCell ref="AV223:AY223"/>
    <mergeCell ref="BA222:BD222"/>
    <mergeCell ref="AC225:AD225"/>
    <mergeCell ref="AE225:AF225"/>
    <mergeCell ref="AH225:AI225"/>
    <mergeCell ref="AJ225:AK225"/>
    <mergeCell ref="AM225:AN225"/>
    <mergeCell ref="BF222:BI222"/>
    <mergeCell ref="K223:L223"/>
    <mergeCell ref="M223:N223"/>
    <mergeCell ref="O223:P223"/>
    <mergeCell ref="R223:S223"/>
    <mergeCell ref="T223:U223"/>
    <mergeCell ref="W223:X223"/>
    <mergeCell ref="AA223:AB223"/>
    <mergeCell ref="AC223:AD223"/>
    <mergeCell ref="R222:S222"/>
    <mergeCell ref="T222:U222"/>
    <mergeCell ref="AC222:AD222"/>
    <mergeCell ref="AE222:AF222"/>
    <mergeCell ref="AH222:AI222"/>
    <mergeCell ref="AJ222:AK222"/>
    <mergeCell ref="AH224:AI224"/>
    <mergeCell ref="AJ224:AK224"/>
    <mergeCell ref="AM224:AN224"/>
    <mergeCell ref="K225:L225"/>
    <mergeCell ref="M225:N225"/>
    <mergeCell ref="O225:P225"/>
    <mergeCell ref="R225:S225"/>
    <mergeCell ref="T225:U225"/>
    <mergeCell ref="W225:X225"/>
    <mergeCell ref="AA225:AB225"/>
    <mergeCell ref="U235:X235"/>
    <mergeCell ref="AK235:AN235"/>
    <mergeCell ref="U236:X236"/>
    <mergeCell ref="AK236:AN236"/>
    <mergeCell ref="K237:N237"/>
    <mergeCell ref="P237:S237"/>
    <mergeCell ref="U237:X237"/>
    <mergeCell ref="AA237:AD237"/>
    <mergeCell ref="AF237:AI237"/>
    <mergeCell ref="AK237:AN237"/>
    <mergeCell ref="R229:S229"/>
    <mergeCell ref="AH229:AI229"/>
    <mergeCell ref="K224:L224"/>
    <mergeCell ref="M224:N224"/>
    <mergeCell ref="O224:P224"/>
    <mergeCell ref="R224:S224"/>
    <mergeCell ref="T224:U224"/>
    <mergeCell ref="W224:X224"/>
    <mergeCell ref="AA224:AB224"/>
    <mergeCell ref="AC224:AD224"/>
    <mergeCell ref="AE224:AF224"/>
    <mergeCell ref="AH227:AI227"/>
    <mergeCell ref="AJ227:AK227"/>
    <mergeCell ref="AM227:AN227"/>
    <mergeCell ref="AM226:AN226"/>
    <mergeCell ref="K227:L227"/>
    <mergeCell ref="M227:N227"/>
    <mergeCell ref="O227:P227"/>
    <mergeCell ref="R227:S227"/>
    <mergeCell ref="T227:U227"/>
    <mergeCell ref="W227:X227"/>
    <mergeCell ref="AA227:AB227"/>
    <mergeCell ref="AQ231:AR231"/>
    <mergeCell ref="AS231:AV231"/>
    <mergeCell ref="K232:N232"/>
    <mergeCell ref="P232:S232"/>
    <mergeCell ref="U232:X232"/>
    <mergeCell ref="AA232:AD232"/>
    <mergeCell ref="AF232:AI232"/>
    <mergeCell ref="AK232:AN232"/>
    <mergeCell ref="W226:X226"/>
    <mergeCell ref="AA226:AB226"/>
    <mergeCell ref="AC226:AD226"/>
    <mergeCell ref="AE226:AF226"/>
    <mergeCell ref="AH226:AI226"/>
    <mergeCell ref="AJ226:AK226"/>
    <mergeCell ref="K226:L226"/>
    <mergeCell ref="M226:N226"/>
    <mergeCell ref="O226:P226"/>
    <mergeCell ref="R226:S226"/>
    <mergeCell ref="T226:U226"/>
    <mergeCell ref="AQ229:AR229"/>
    <mergeCell ref="AS229:AV229"/>
    <mergeCell ref="AQ230:AR230"/>
    <mergeCell ref="AS230:AV230"/>
    <mergeCell ref="AQ227:AR227"/>
    <mergeCell ref="AS227:AV227"/>
    <mergeCell ref="AQ228:AR228"/>
    <mergeCell ref="AS228:AV228"/>
    <mergeCell ref="AC227:AD227"/>
    <mergeCell ref="AE227:AF227"/>
  </mergeCells>
  <phoneticPr fontId="2"/>
  <conditionalFormatting sqref="W231:Z231 AO231:BA231">
    <cfRule type="expression" dxfId="485" priority="208">
      <formula>OR(#REF!=$B218,#REF!=$B218)</formula>
    </cfRule>
  </conditionalFormatting>
  <conditionalFormatting sqref="Z221 W221:X221 W230:Z230 AO230:BA230 AO221:BA221">
    <cfRule type="expression" dxfId="484" priority="209">
      <formula>OR(#REF!=$B219,#REF!=$B219)</formula>
    </cfRule>
  </conditionalFormatting>
  <conditionalFormatting sqref="AM231:AN231">
    <cfRule type="expression" dxfId="483" priority="206">
      <formula>OR(#REF!=$B218,#REF!=$B218)</formula>
    </cfRule>
  </conditionalFormatting>
  <conditionalFormatting sqref="AM221:AN221 AM230:AN230">
    <cfRule type="expression" dxfId="482" priority="207">
      <formula>OR(#REF!=$B219,#REF!=$B219)</formula>
    </cfRule>
  </conditionalFormatting>
  <conditionalFormatting sqref="BB19:BE19">
    <cfRule type="expression" dxfId="481" priority="205">
      <formula>INDIRECT(ADDRESS(ROW(),COLUMN()))=TRUNC(INDIRECT(ADDRESS(ROW(),COLUMN())))</formula>
    </cfRule>
  </conditionalFormatting>
  <conditionalFormatting sqref="BB21:BE21">
    <cfRule type="expression" dxfId="480" priority="204">
      <formula>INDIRECT(ADDRESS(ROW(),COLUMN()))=TRUNC(INDIRECT(ADDRESS(ROW(),COLUMN())))</formula>
    </cfRule>
  </conditionalFormatting>
  <conditionalFormatting sqref="BB23:BE23">
    <cfRule type="expression" dxfId="479" priority="203">
      <formula>INDIRECT(ADDRESS(ROW(),COLUMN()))=TRUNC(INDIRECT(ADDRESS(ROW(),COLUMN())))</formula>
    </cfRule>
  </conditionalFormatting>
  <conditionalFormatting sqref="BB25:BE25">
    <cfRule type="expression" dxfId="478" priority="202">
      <formula>INDIRECT(ADDRESS(ROW(),COLUMN()))=TRUNC(INDIRECT(ADDRESS(ROW(),COLUMN())))</formula>
    </cfRule>
  </conditionalFormatting>
  <conditionalFormatting sqref="BB27:BE27">
    <cfRule type="expression" dxfId="477" priority="201">
      <formula>INDIRECT(ADDRESS(ROW(),COLUMN()))=TRUNC(INDIRECT(ADDRESS(ROW(),COLUMN())))</formula>
    </cfRule>
  </conditionalFormatting>
  <conditionalFormatting sqref="BB29:BE29">
    <cfRule type="expression" dxfId="476" priority="200">
      <formula>INDIRECT(ADDRESS(ROW(),COLUMN()))=TRUNC(INDIRECT(ADDRESS(ROW(),COLUMN())))</formula>
    </cfRule>
  </conditionalFormatting>
  <conditionalFormatting sqref="BB31:BE31">
    <cfRule type="expression" dxfId="475" priority="199">
      <formula>INDIRECT(ADDRESS(ROW(),COLUMN()))=TRUNC(INDIRECT(ADDRESS(ROW(),COLUMN())))</formula>
    </cfRule>
  </conditionalFormatting>
  <conditionalFormatting sqref="BB33:BE33">
    <cfRule type="expression" dxfId="474" priority="198">
      <formula>INDIRECT(ADDRESS(ROW(),COLUMN()))=TRUNC(INDIRECT(ADDRESS(ROW(),COLUMN())))</formula>
    </cfRule>
  </conditionalFormatting>
  <conditionalFormatting sqref="BB35:BE35">
    <cfRule type="expression" dxfId="473" priority="197">
      <formula>INDIRECT(ADDRESS(ROW(),COLUMN()))=TRUNC(INDIRECT(ADDRESS(ROW(),COLUMN())))</formula>
    </cfRule>
  </conditionalFormatting>
  <conditionalFormatting sqref="BB37:BE37">
    <cfRule type="expression" dxfId="472" priority="196">
      <formula>INDIRECT(ADDRESS(ROW(),COLUMN()))=TRUNC(INDIRECT(ADDRESS(ROW(),COLUMN())))</formula>
    </cfRule>
  </conditionalFormatting>
  <conditionalFormatting sqref="BB39:BE39">
    <cfRule type="expression" dxfId="471" priority="195">
      <formula>INDIRECT(ADDRESS(ROW(),COLUMN()))=TRUNC(INDIRECT(ADDRESS(ROW(),COLUMN())))</formula>
    </cfRule>
  </conditionalFormatting>
  <conditionalFormatting sqref="BB41:BE41">
    <cfRule type="expression" dxfId="470" priority="194">
      <formula>INDIRECT(ADDRESS(ROW(),COLUMN()))=TRUNC(INDIRECT(ADDRESS(ROW(),COLUMN())))</formula>
    </cfRule>
  </conditionalFormatting>
  <conditionalFormatting sqref="BB43:BE43">
    <cfRule type="expression" dxfId="469" priority="193">
      <formula>INDIRECT(ADDRESS(ROW(),COLUMN()))=TRUNC(INDIRECT(ADDRESS(ROW(),COLUMN())))</formula>
    </cfRule>
  </conditionalFormatting>
  <conditionalFormatting sqref="BB45:BE45">
    <cfRule type="expression" dxfId="468" priority="192">
      <formula>INDIRECT(ADDRESS(ROW(),COLUMN()))=TRUNC(INDIRECT(ADDRESS(ROW(),COLUMN())))</formula>
    </cfRule>
  </conditionalFormatting>
  <conditionalFormatting sqref="BB47:BE47">
    <cfRule type="expression" dxfId="467" priority="191">
      <formula>INDIRECT(ADDRESS(ROW(),COLUMN()))=TRUNC(INDIRECT(ADDRESS(ROW(),COLUMN())))</formula>
    </cfRule>
  </conditionalFormatting>
  <conditionalFormatting sqref="BB49:BE49">
    <cfRule type="expression" dxfId="466" priority="190">
      <formula>INDIRECT(ADDRESS(ROW(),COLUMN()))=TRUNC(INDIRECT(ADDRESS(ROW(),COLUMN())))</formula>
    </cfRule>
  </conditionalFormatting>
  <conditionalFormatting sqref="BB51:BE51">
    <cfRule type="expression" dxfId="465" priority="189">
      <formula>INDIRECT(ADDRESS(ROW(),COLUMN()))=TRUNC(INDIRECT(ADDRESS(ROW(),COLUMN())))</formula>
    </cfRule>
  </conditionalFormatting>
  <conditionalFormatting sqref="BB53:BE53">
    <cfRule type="expression" dxfId="464" priority="188">
      <formula>INDIRECT(ADDRESS(ROW(),COLUMN()))=TRUNC(INDIRECT(ADDRESS(ROW(),COLUMN())))</formula>
    </cfRule>
  </conditionalFormatting>
  <conditionalFormatting sqref="BB55:BE55">
    <cfRule type="expression" dxfId="463" priority="187">
      <formula>INDIRECT(ADDRESS(ROW(),COLUMN()))=TRUNC(INDIRECT(ADDRESS(ROW(),COLUMN())))</formula>
    </cfRule>
  </conditionalFormatting>
  <conditionalFormatting sqref="BB57:BE57">
    <cfRule type="expression" dxfId="462" priority="186">
      <formula>INDIRECT(ADDRESS(ROW(),COLUMN()))=TRUNC(INDIRECT(ADDRESS(ROW(),COLUMN())))</formula>
    </cfRule>
  </conditionalFormatting>
  <conditionalFormatting sqref="BB59:BE59">
    <cfRule type="expression" dxfId="461" priority="185">
      <formula>INDIRECT(ADDRESS(ROW(),COLUMN()))=TRUNC(INDIRECT(ADDRESS(ROW(),COLUMN())))</formula>
    </cfRule>
  </conditionalFormatting>
  <conditionalFormatting sqref="BB61:BE61">
    <cfRule type="expression" dxfId="460" priority="184">
      <formula>INDIRECT(ADDRESS(ROW(),COLUMN()))=TRUNC(INDIRECT(ADDRESS(ROW(),COLUMN())))</formula>
    </cfRule>
  </conditionalFormatting>
  <conditionalFormatting sqref="BB63:BE63">
    <cfRule type="expression" dxfId="459" priority="183">
      <formula>INDIRECT(ADDRESS(ROW(),COLUMN()))=TRUNC(INDIRECT(ADDRESS(ROW(),COLUMN())))</formula>
    </cfRule>
  </conditionalFormatting>
  <conditionalFormatting sqref="BB65:BE65">
    <cfRule type="expression" dxfId="458" priority="182">
      <formula>INDIRECT(ADDRESS(ROW(),COLUMN()))=TRUNC(INDIRECT(ADDRESS(ROW(),COLUMN())))</formula>
    </cfRule>
  </conditionalFormatting>
  <conditionalFormatting sqref="BB67:BE67">
    <cfRule type="expression" dxfId="457" priority="181">
      <formula>INDIRECT(ADDRESS(ROW(),COLUMN()))=TRUNC(INDIRECT(ADDRESS(ROW(),COLUMN())))</formula>
    </cfRule>
  </conditionalFormatting>
  <conditionalFormatting sqref="BB69:BE69">
    <cfRule type="expression" dxfId="456" priority="180">
      <formula>INDIRECT(ADDRESS(ROW(),COLUMN()))=TRUNC(INDIRECT(ADDRESS(ROW(),COLUMN())))</formula>
    </cfRule>
  </conditionalFormatting>
  <conditionalFormatting sqref="BB71:BE71">
    <cfRule type="expression" dxfId="455" priority="179">
      <formula>INDIRECT(ADDRESS(ROW(),COLUMN()))=TRUNC(INDIRECT(ADDRESS(ROW(),COLUMN())))</formula>
    </cfRule>
  </conditionalFormatting>
  <conditionalFormatting sqref="BB73:BE73">
    <cfRule type="expression" dxfId="454" priority="178">
      <formula>INDIRECT(ADDRESS(ROW(),COLUMN()))=TRUNC(INDIRECT(ADDRESS(ROW(),COLUMN())))</formula>
    </cfRule>
  </conditionalFormatting>
  <conditionalFormatting sqref="BB75:BE75">
    <cfRule type="expression" dxfId="453" priority="177">
      <formula>INDIRECT(ADDRESS(ROW(),COLUMN()))=TRUNC(INDIRECT(ADDRESS(ROW(),COLUMN())))</formula>
    </cfRule>
  </conditionalFormatting>
  <conditionalFormatting sqref="AC227:AN227 AG223:AN226">
    <cfRule type="expression" dxfId="452" priority="175">
      <formula>INDIRECT(ADDRESS(ROW(),COLUMN()))=TRUNC(INDIRECT(ADDRESS(ROW(),COLUMN())))</formula>
    </cfRule>
  </conditionalFormatting>
  <conditionalFormatting sqref="M223:X227">
    <cfRule type="expression" dxfId="451" priority="176">
      <formula>INDIRECT(ADDRESS(ROW(),COLUMN()))=TRUNC(INDIRECT(ADDRESS(ROW(),COLUMN())))</formula>
    </cfRule>
  </conditionalFormatting>
  <conditionalFormatting sqref="K232:N232">
    <cfRule type="expression" dxfId="450" priority="174">
      <formula>INDIRECT(ADDRESS(ROW(),COLUMN()))=TRUNC(INDIRECT(ADDRESS(ROW(),COLUMN())))</formula>
    </cfRule>
  </conditionalFormatting>
  <conditionalFormatting sqref="AA232:AD232">
    <cfRule type="expression" dxfId="449" priority="173">
      <formula>INDIRECT(ADDRESS(ROW(),COLUMN()))=TRUNC(INDIRECT(ADDRESS(ROW(),COLUMN())))</formula>
    </cfRule>
  </conditionalFormatting>
  <conditionalFormatting sqref="AC223:AF226">
    <cfRule type="expression" dxfId="448" priority="172">
      <formula>INDIRECT(ADDRESS(ROW(),COLUMN()))=TRUNC(INDIRECT(ADDRESS(ROW(),COLUMN())))</formula>
    </cfRule>
  </conditionalFormatting>
  <conditionalFormatting sqref="W19:BA19">
    <cfRule type="expression" dxfId="447" priority="170">
      <formula>INDIRECT(ADDRESS(ROW(),COLUMN()))=TRUNC(INDIRECT(ADDRESS(ROW(),COLUMN())))</formula>
    </cfRule>
  </conditionalFormatting>
  <conditionalFormatting sqref="W21:BA21">
    <cfRule type="expression" dxfId="446" priority="171">
      <formula>INDIRECT(ADDRESS(ROW(),COLUMN()))=TRUNC(INDIRECT(ADDRESS(ROW(),COLUMN())))</formula>
    </cfRule>
  </conditionalFormatting>
  <conditionalFormatting sqref="W189:BA189">
    <cfRule type="expression" dxfId="445" priority="29">
      <formula>INDIRECT(ADDRESS(ROW(),COLUMN()))=TRUNC(INDIRECT(ADDRESS(ROW(),COLUMN())))</formula>
    </cfRule>
  </conditionalFormatting>
  <conditionalFormatting sqref="W23:BA23">
    <cfRule type="expression" dxfId="444" priority="169">
      <formula>INDIRECT(ADDRESS(ROW(),COLUMN()))=TRUNC(INDIRECT(ADDRESS(ROW(),COLUMN())))</formula>
    </cfRule>
  </conditionalFormatting>
  <conditionalFormatting sqref="W25:BA25">
    <cfRule type="expression" dxfId="443" priority="168">
      <formula>INDIRECT(ADDRESS(ROW(),COLUMN()))=TRUNC(INDIRECT(ADDRESS(ROW(),COLUMN())))</formula>
    </cfRule>
  </conditionalFormatting>
  <conditionalFormatting sqref="W27:BA27">
    <cfRule type="expression" dxfId="442" priority="167">
      <formula>INDIRECT(ADDRESS(ROW(),COLUMN()))=TRUNC(INDIRECT(ADDRESS(ROW(),COLUMN())))</formula>
    </cfRule>
  </conditionalFormatting>
  <conditionalFormatting sqref="W29:BA29">
    <cfRule type="expression" dxfId="441" priority="166">
      <formula>INDIRECT(ADDRESS(ROW(),COLUMN()))=TRUNC(INDIRECT(ADDRESS(ROW(),COLUMN())))</formula>
    </cfRule>
  </conditionalFormatting>
  <conditionalFormatting sqref="W31:BA31">
    <cfRule type="expression" dxfId="440" priority="165">
      <formula>INDIRECT(ADDRESS(ROW(),COLUMN()))=TRUNC(INDIRECT(ADDRESS(ROW(),COLUMN())))</formula>
    </cfRule>
  </conditionalFormatting>
  <conditionalFormatting sqref="W33:BA33">
    <cfRule type="expression" dxfId="439" priority="164">
      <formula>INDIRECT(ADDRESS(ROW(),COLUMN()))=TRUNC(INDIRECT(ADDRESS(ROW(),COLUMN())))</formula>
    </cfRule>
  </conditionalFormatting>
  <conditionalFormatting sqref="W35:BA35">
    <cfRule type="expression" dxfId="438" priority="163">
      <formula>INDIRECT(ADDRESS(ROW(),COLUMN()))=TRUNC(INDIRECT(ADDRESS(ROW(),COLUMN())))</formula>
    </cfRule>
  </conditionalFormatting>
  <conditionalFormatting sqref="W37:BA37">
    <cfRule type="expression" dxfId="437" priority="162">
      <formula>INDIRECT(ADDRESS(ROW(),COLUMN()))=TRUNC(INDIRECT(ADDRESS(ROW(),COLUMN())))</formula>
    </cfRule>
  </conditionalFormatting>
  <conditionalFormatting sqref="W39:BA39">
    <cfRule type="expression" dxfId="436" priority="161">
      <formula>INDIRECT(ADDRESS(ROW(),COLUMN()))=TRUNC(INDIRECT(ADDRESS(ROW(),COLUMN())))</formula>
    </cfRule>
  </conditionalFormatting>
  <conditionalFormatting sqref="W41:BA41">
    <cfRule type="expression" dxfId="435" priority="160">
      <formula>INDIRECT(ADDRESS(ROW(),COLUMN()))=TRUNC(INDIRECT(ADDRESS(ROW(),COLUMN())))</formula>
    </cfRule>
  </conditionalFormatting>
  <conditionalFormatting sqref="W43:BA43">
    <cfRule type="expression" dxfId="434" priority="159">
      <formula>INDIRECT(ADDRESS(ROW(),COLUMN()))=TRUNC(INDIRECT(ADDRESS(ROW(),COLUMN())))</formula>
    </cfRule>
  </conditionalFormatting>
  <conditionalFormatting sqref="W45:BA45">
    <cfRule type="expression" dxfId="433" priority="158">
      <formula>INDIRECT(ADDRESS(ROW(),COLUMN()))=TRUNC(INDIRECT(ADDRESS(ROW(),COLUMN())))</formula>
    </cfRule>
  </conditionalFormatting>
  <conditionalFormatting sqref="W47:BA47">
    <cfRule type="expression" dxfId="432" priority="157">
      <formula>INDIRECT(ADDRESS(ROW(),COLUMN()))=TRUNC(INDIRECT(ADDRESS(ROW(),COLUMN())))</formula>
    </cfRule>
  </conditionalFormatting>
  <conditionalFormatting sqref="W49:BA49">
    <cfRule type="expression" dxfId="431" priority="156">
      <formula>INDIRECT(ADDRESS(ROW(),COLUMN()))=TRUNC(INDIRECT(ADDRESS(ROW(),COLUMN())))</formula>
    </cfRule>
  </conditionalFormatting>
  <conditionalFormatting sqref="W51:BA51">
    <cfRule type="expression" dxfId="430" priority="155">
      <formula>INDIRECT(ADDRESS(ROW(),COLUMN()))=TRUNC(INDIRECT(ADDRESS(ROW(),COLUMN())))</formula>
    </cfRule>
  </conditionalFormatting>
  <conditionalFormatting sqref="W53:BA53">
    <cfRule type="expression" dxfId="429" priority="154">
      <formula>INDIRECT(ADDRESS(ROW(),COLUMN()))=TRUNC(INDIRECT(ADDRESS(ROW(),COLUMN())))</formula>
    </cfRule>
  </conditionalFormatting>
  <conditionalFormatting sqref="W55:BA55">
    <cfRule type="expression" dxfId="428" priority="153">
      <formula>INDIRECT(ADDRESS(ROW(),COLUMN()))=TRUNC(INDIRECT(ADDRESS(ROW(),COLUMN())))</formula>
    </cfRule>
  </conditionalFormatting>
  <conditionalFormatting sqref="W57:BA57">
    <cfRule type="expression" dxfId="427" priority="152">
      <formula>INDIRECT(ADDRESS(ROW(),COLUMN()))=TRUNC(INDIRECT(ADDRESS(ROW(),COLUMN())))</formula>
    </cfRule>
  </conditionalFormatting>
  <conditionalFormatting sqref="W59:BA59">
    <cfRule type="expression" dxfId="426" priority="151">
      <formula>INDIRECT(ADDRESS(ROW(),COLUMN()))=TRUNC(INDIRECT(ADDRESS(ROW(),COLUMN())))</formula>
    </cfRule>
  </conditionalFormatting>
  <conditionalFormatting sqref="W61:BA61">
    <cfRule type="expression" dxfId="425" priority="150">
      <formula>INDIRECT(ADDRESS(ROW(),COLUMN()))=TRUNC(INDIRECT(ADDRESS(ROW(),COLUMN())))</formula>
    </cfRule>
  </conditionalFormatting>
  <conditionalFormatting sqref="W63:BA63">
    <cfRule type="expression" dxfId="424" priority="149">
      <formula>INDIRECT(ADDRESS(ROW(),COLUMN()))=TRUNC(INDIRECT(ADDRESS(ROW(),COLUMN())))</formula>
    </cfRule>
  </conditionalFormatting>
  <conditionalFormatting sqref="W65:BA65">
    <cfRule type="expression" dxfId="423" priority="148">
      <formula>INDIRECT(ADDRESS(ROW(),COLUMN()))=TRUNC(INDIRECT(ADDRESS(ROW(),COLUMN())))</formula>
    </cfRule>
  </conditionalFormatting>
  <conditionalFormatting sqref="W67:BA67">
    <cfRule type="expression" dxfId="422" priority="147">
      <formula>INDIRECT(ADDRESS(ROW(),COLUMN()))=TRUNC(INDIRECT(ADDRESS(ROW(),COLUMN())))</formula>
    </cfRule>
  </conditionalFormatting>
  <conditionalFormatting sqref="W69:BA69">
    <cfRule type="expression" dxfId="421" priority="146">
      <formula>INDIRECT(ADDRESS(ROW(),COLUMN()))=TRUNC(INDIRECT(ADDRESS(ROW(),COLUMN())))</formula>
    </cfRule>
  </conditionalFormatting>
  <conditionalFormatting sqref="W71:BA71">
    <cfRule type="expression" dxfId="420" priority="145">
      <formula>INDIRECT(ADDRESS(ROW(),COLUMN()))=TRUNC(INDIRECT(ADDRESS(ROW(),COLUMN())))</formula>
    </cfRule>
  </conditionalFormatting>
  <conditionalFormatting sqref="W73:BA73">
    <cfRule type="expression" dxfId="419" priority="144">
      <formula>INDIRECT(ADDRESS(ROW(),COLUMN()))=TRUNC(INDIRECT(ADDRESS(ROW(),COLUMN())))</formula>
    </cfRule>
  </conditionalFormatting>
  <conditionalFormatting sqref="W75:BA75">
    <cfRule type="expression" dxfId="418" priority="143">
      <formula>INDIRECT(ADDRESS(ROW(),COLUMN()))=TRUNC(INDIRECT(ADDRESS(ROW(),COLUMN())))</formula>
    </cfRule>
  </conditionalFormatting>
  <conditionalFormatting sqref="W77:BA77">
    <cfRule type="expression" dxfId="417" priority="141">
      <formula>INDIRECT(ADDRESS(ROW(),COLUMN()))=TRUNC(INDIRECT(ADDRESS(ROW(),COLUMN())))</formula>
    </cfRule>
  </conditionalFormatting>
  <conditionalFormatting sqref="BB77:BE77">
    <cfRule type="expression" dxfId="416" priority="142">
      <formula>INDIRECT(ADDRESS(ROW(),COLUMN()))=TRUNC(INDIRECT(ADDRESS(ROW(),COLUMN())))</formula>
    </cfRule>
  </conditionalFormatting>
  <conditionalFormatting sqref="BB79:BE79">
    <cfRule type="expression" dxfId="415" priority="140">
      <formula>INDIRECT(ADDRESS(ROW(),COLUMN()))=TRUNC(INDIRECT(ADDRESS(ROW(),COLUMN())))</formula>
    </cfRule>
  </conditionalFormatting>
  <conditionalFormatting sqref="W79:BA79">
    <cfRule type="expression" dxfId="414" priority="139">
      <formula>INDIRECT(ADDRESS(ROW(),COLUMN()))=TRUNC(INDIRECT(ADDRESS(ROW(),COLUMN())))</formula>
    </cfRule>
  </conditionalFormatting>
  <conditionalFormatting sqref="BB81:BE81">
    <cfRule type="expression" dxfId="413" priority="138">
      <formula>INDIRECT(ADDRESS(ROW(),COLUMN()))=TRUNC(INDIRECT(ADDRESS(ROW(),COLUMN())))</formula>
    </cfRule>
  </conditionalFormatting>
  <conditionalFormatting sqref="W81:BA81">
    <cfRule type="expression" dxfId="412" priority="137">
      <formula>INDIRECT(ADDRESS(ROW(),COLUMN()))=TRUNC(INDIRECT(ADDRESS(ROW(),COLUMN())))</formula>
    </cfRule>
  </conditionalFormatting>
  <conditionalFormatting sqref="BB83:BE83">
    <cfRule type="expression" dxfId="411" priority="136">
      <formula>INDIRECT(ADDRESS(ROW(),COLUMN()))=TRUNC(INDIRECT(ADDRESS(ROW(),COLUMN())))</formula>
    </cfRule>
  </conditionalFormatting>
  <conditionalFormatting sqref="W83:BA83">
    <cfRule type="expression" dxfId="410" priority="135">
      <formula>INDIRECT(ADDRESS(ROW(),COLUMN()))=TRUNC(INDIRECT(ADDRESS(ROW(),COLUMN())))</formula>
    </cfRule>
  </conditionalFormatting>
  <conditionalFormatting sqref="BB85:BE85">
    <cfRule type="expression" dxfId="409" priority="134">
      <formula>INDIRECT(ADDRESS(ROW(),COLUMN()))=TRUNC(INDIRECT(ADDRESS(ROW(),COLUMN())))</formula>
    </cfRule>
  </conditionalFormatting>
  <conditionalFormatting sqref="W85:BA85">
    <cfRule type="expression" dxfId="408" priority="133">
      <formula>INDIRECT(ADDRESS(ROW(),COLUMN()))=TRUNC(INDIRECT(ADDRESS(ROW(),COLUMN())))</formula>
    </cfRule>
  </conditionalFormatting>
  <conditionalFormatting sqref="BB87:BE87">
    <cfRule type="expression" dxfId="407" priority="132">
      <formula>INDIRECT(ADDRESS(ROW(),COLUMN()))=TRUNC(INDIRECT(ADDRESS(ROW(),COLUMN())))</formula>
    </cfRule>
  </conditionalFormatting>
  <conditionalFormatting sqref="W87:BA87">
    <cfRule type="expression" dxfId="406" priority="131">
      <formula>INDIRECT(ADDRESS(ROW(),COLUMN()))=TRUNC(INDIRECT(ADDRESS(ROW(),COLUMN())))</formula>
    </cfRule>
  </conditionalFormatting>
  <conditionalFormatting sqref="BB89:BE89">
    <cfRule type="expression" dxfId="405" priority="130">
      <formula>INDIRECT(ADDRESS(ROW(),COLUMN()))=TRUNC(INDIRECT(ADDRESS(ROW(),COLUMN())))</formula>
    </cfRule>
  </conditionalFormatting>
  <conditionalFormatting sqref="W89:BA89">
    <cfRule type="expression" dxfId="404" priority="129">
      <formula>INDIRECT(ADDRESS(ROW(),COLUMN()))=TRUNC(INDIRECT(ADDRESS(ROW(),COLUMN())))</formula>
    </cfRule>
  </conditionalFormatting>
  <conditionalFormatting sqref="BB91:BE91">
    <cfRule type="expression" dxfId="403" priority="128">
      <formula>INDIRECT(ADDRESS(ROW(),COLUMN()))=TRUNC(INDIRECT(ADDRESS(ROW(),COLUMN())))</formula>
    </cfRule>
  </conditionalFormatting>
  <conditionalFormatting sqref="W91:BA91">
    <cfRule type="expression" dxfId="402" priority="127">
      <formula>INDIRECT(ADDRESS(ROW(),COLUMN()))=TRUNC(INDIRECT(ADDRESS(ROW(),COLUMN())))</formula>
    </cfRule>
  </conditionalFormatting>
  <conditionalFormatting sqref="BB93:BE93">
    <cfRule type="expression" dxfId="401" priority="126">
      <formula>INDIRECT(ADDRESS(ROW(),COLUMN()))=TRUNC(INDIRECT(ADDRESS(ROW(),COLUMN())))</formula>
    </cfRule>
  </conditionalFormatting>
  <conditionalFormatting sqref="W93:BA93">
    <cfRule type="expression" dxfId="400" priority="125">
      <formula>INDIRECT(ADDRESS(ROW(),COLUMN()))=TRUNC(INDIRECT(ADDRESS(ROW(),COLUMN())))</formula>
    </cfRule>
  </conditionalFormatting>
  <conditionalFormatting sqref="BB95:BE95">
    <cfRule type="expression" dxfId="399" priority="124">
      <formula>INDIRECT(ADDRESS(ROW(),COLUMN()))=TRUNC(INDIRECT(ADDRESS(ROW(),COLUMN())))</formula>
    </cfRule>
  </conditionalFormatting>
  <conditionalFormatting sqref="W95:BA95">
    <cfRule type="expression" dxfId="398" priority="123">
      <formula>INDIRECT(ADDRESS(ROW(),COLUMN()))=TRUNC(INDIRECT(ADDRESS(ROW(),COLUMN())))</formula>
    </cfRule>
  </conditionalFormatting>
  <conditionalFormatting sqref="BB97:BE97">
    <cfRule type="expression" dxfId="397" priority="122">
      <formula>INDIRECT(ADDRESS(ROW(),COLUMN()))=TRUNC(INDIRECT(ADDRESS(ROW(),COLUMN())))</formula>
    </cfRule>
  </conditionalFormatting>
  <conditionalFormatting sqref="W97:BA97">
    <cfRule type="expression" dxfId="396" priority="121">
      <formula>INDIRECT(ADDRESS(ROW(),COLUMN()))=TRUNC(INDIRECT(ADDRESS(ROW(),COLUMN())))</formula>
    </cfRule>
  </conditionalFormatting>
  <conditionalFormatting sqref="BB99:BE99">
    <cfRule type="expression" dxfId="395" priority="120">
      <formula>INDIRECT(ADDRESS(ROW(),COLUMN()))=TRUNC(INDIRECT(ADDRESS(ROW(),COLUMN())))</formula>
    </cfRule>
  </conditionalFormatting>
  <conditionalFormatting sqref="W99:BA99">
    <cfRule type="expression" dxfId="394" priority="119">
      <formula>INDIRECT(ADDRESS(ROW(),COLUMN()))=TRUNC(INDIRECT(ADDRESS(ROW(),COLUMN())))</formula>
    </cfRule>
  </conditionalFormatting>
  <conditionalFormatting sqref="BB101:BE101">
    <cfRule type="expression" dxfId="393" priority="118">
      <formula>INDIRECT(ADDRESS(ROW(),COLUMN()))=TRUNC(INDIRECT(ADDRESS(ROW(),COLUMN())))</formula>
    </cfRule>
  </conditionalFormatting>
  <conditionalFormatting sqref="W101:BA101">
    <cfRule type="expression" dxfId="392" priority="117">
      <formula>INDIRECT(ADDRESS(ROW(),COLUMN()))=TRUNC(INDIRECT(ADDRESS(ROW(),COLUMN())))</formula>
    </cfRule>
  </conditionalFormatting>
  <conditionalFormatting sqref="BB103:BE103">
    <cfRule type="expression" dxfId="391" priority="116">
      <formula>INDIRECT(ADDRESS(ROW(),COLUMN()))=TRUNC(INDIRECT(ADDRESS(ROW(),COLUMN())))</formula>
    </cfRule>
  </conditionalFormatting>
  <conditionalFormatting sqref="W103:BA103">
    <cfRule type="expression" dxfId="390" priority="115">
      <formula>INDIRECT(ADDRESS(ROW(),COLUMN()))=TRUNC(INDIRECT(ADDRESS(ROW(),COLUMN())))</formula>
    </cfRule>
  </conditionalFormatting>
  <conditionalFormatting sqref="BB105:BE105">
    <cfRule type="expression" dxfId="389" priority="114">
      <formula>INDIRECT(ADDRESS(ROW(),COLUMN()))=TRUNC(INDIRECT(ADDRESS(ROW(),COLUMN())))</formula>
    </cfRule>
  </conditionalFormatting>
  <conditionalFormatting sqref="W105:BA105">
    <cfRule type="expression" dxfId="388" priority="113">
      <formula>INDIRECT(ADDRESS(ROW(),COLUMN()))=TRUNC(INDIRECT(ADDRESS(ROW(),COLUMN())))</formula>
    </cfRule>
  </conditionalFormatting>
  <conditionalFormatting sqref="BB107:BE107">
    <cfRule type="expression" dxfId="387" priority="112">
      <formula>INDIRECT(ADDRESS(ROW(),COLUMN()))=TRUNC(INDIRECT(ADDRESS(ROW(),COLUMN())))</formula>
    </cfRule>
  </conditionalFormatting>
  <conditionalFormatting sqref="W107:BA107">
    <cfRule type="expression" dxfId="386" priority="111">
      <formula>INDIRECT(ADDRESS(ROW(),COLUMN()))=TRUNC(INDIRECT(ADDRESS(ROW(),COLUMN())))</formula>
    </cfRule>
  </conditionalFormatting>
  <conditionalFormatting sqref="BB109:BE109">
    <cfRule type="expression" dxfId="385" priority="110">
      <formula>INDIRECT(ADDRESS(ROW(),COLUMN()))=TRUNC(INDIRECT(ADDRESS(ROW(),COLUMN())))</formula>
    </cfRule>
  </conditionalFormatting>
  <conditionalFormatting sqref="W109:BA109">
    <cfRule type="expression" dxfId="384" priority="109">
      <formula>INDIRECT(ADDRESS(ROW(),COLUMN()))=TRUNC(INDIRECT(ADDRESS(ROW(),COLUMN())))</formula>
    </cfRule>
  </conditionalFormatting>
  <conditionalFormatting sqref="BB111:BE111">
    <cfRule type="expression" dxfId="383" priority="108">
      <formula>INDIRECT(ADDRESS(ROW(),COLUMN()))=TRUNC(INDIRECT(ADDRESS(ROW(),COLUMN())))</formula>
    </cfRule>
  </conditionalFormatting>
  <conditionalFormatting sqref="W111:BA111">
    <cfRule type="expression" dxfId="382" priority="107">
      <formula>INDIRECT(ADDRESS(ROW(),COLUMN()))=TRUNC(INDIRECT(ADDRESS(ROW(),COLUMN())))</formula>
    </cfRule>
  </conditionalFormatting>
  <conditionalFormatting sqref="BB113:BE113">
    <cfRule type="expression" dxfId="381" priority="106">
      <formula>INDIRECT(ADDRESS(ROW(),COLUMN()))=TRUNC(INDIRECT(ADDRESS(ROW(),COLUMN())))</formula>
    </cfRule>
  </conditionalFormatting>
  <conditionalFormatting sqref="W113:BA113">
    <cfRule type="expression" dxfId="380" priority="105">
      <formula>INDIRECT(ADDRESS(ROW(),COLUMN()))=TRUNC(INDIRECT(ADDRESS(ROW(),COLUMN())))</formula>
    </cfRule>
  </conditionalFormatting>
  <conditionalFormatting sqref="BB115:BE115">
    <cfRule type="expression" dxfId="379" priority="104">
      <formula>INDIRECT(ADDRESS(ROW(),COLUMN()))=TRUNC(INDIRECT(ADDRESS(ROW(),COLUMN())))</formula>
    </cfRule>
  </conditionalFormatting>
  <conditionalFormatting sqref="W115:BA115">
    <cfRule type="expression" dxfId="378" priority="103">
      <formula>INDIRECT(ADDRESS(ROW(),COLUMN()))=TRUNC(INDIRECT(ADDRESS(ROW(),COLUMN())))</formula>
    </cfRule>
  </conditionalFormatting>
  <conditionalFormatting sqref="BB117:BE117">
    <cfRule type="expression" dxfId="377" priority="102">
      <formula>INDIRECT(ADDRESS(ROW(),COLUMN()))=TRUNC(INDIRECT(ADDRESS(ROW(),COLUMN())))</formula>
    </cfRule>
  </conditionalFormatting>
  <conditionalFormatting sqref="W117:BA117">
    <cfRule type="expression" dxfId="376" priority="101">
      <formula>INDIRECT(ADDRESS(ROW(),COLUMN()))=TRUNC(INDIRECT(ADDRESS(ROW(),COLUMN())))</formula>
    </cfRule>
  </conditionalFormatting>
  <conditionalFormatting sqref="BB119:BE119">
    <cfRule type="expression" dxfId="375" priority="100">
      <formula>INDIRECT(ADDRESS(ROW(),COLUMN()))=TRUNC(INDIRECT(ADDRESS(ROW(),COLUMN())))</formula>
    </cfRule>
  </conditionalFormatting>
  <conditionalFormatting sqref="W119:BA119">
    <cfRule type="expression" dxfId="374" priority="99">
      <formula>INDIRECT(ADDRESS(ROW(),COLUMN()))=TRUNC(INDIRECT(ADDRESS(ROW(),COLUMN())))</formula>
    </cfRule>
  </conditionalFormatting>
  <conditionalFormatting sqref="BB121:BE121">
    <cfRule type="expression" dxfId="373" priority="98">
      <formula>INDIRECT(ADDRESS(ROW(),COLUMN()))=TRUNC(INDIRECT(ADDRESS(ROW(),COLUMN())))</formula>
    </cfRule>
  </conditionalFormatting>
  <conditionalFormatting sqref="W121:BA121">
    <cfRule type="expression" dxfId="372" priority="97">
      <formula>INDIRECT(ADDRESS(ROW(),COLUMN()))=TRUNC(INDIRECT(ADDRESS(ROW(),COLUMN())))</formula>
    </cfRule>
  </conditionalFormatting>
  <conditionalFormatting sqref="BB123:BE123">
    <cfRule type="expression" dxfId="371" priority="96">
      <formula>INDIRECT(ADDRESS(ROW(),COLUMN()))=TRUNC(INDIRECT(ADDRESS(ROW(),COLUMN())))</formula>
    </cfRule>
  </conditionalFormatting>
  <conditionalFormatting sqref="W123:BA123">
    <cfRule type="expression" dxfId="370" priority="95">
      <formula>INDIRECT(ADDRESS(ROW(),COLUMN()))=TRUNC(INDIRECT(ADDRESS(ROW(),COLUMN())))</formula>
    </cfRule>
  </conditionalFormatting>
  <conditionalFormatting sqref="BB125:BE125">
    <cfRule type="expression" dxfId="369" priority="94">
      <formula>INDIRECT(ADDRESS(ROW(),COLUMN()))=TRUNC(INDIRECT(ADDRESS(ROW(),COLUMN())))</formula>
    </cfRule>
  </conditionalFormatting>
  <conditionalFormatting sqref="W125:BA125">
    <cfRule type="expression" dxfId="368" priority="93">
      <formula>INDIRECT(ADDRESS(ROW(),COLUMN()))=TRUNC(INDIRECT(ADDRESS(ROW(),COLUMN())))</formula>
    </cfRule>
  </conditionalFormatting>
  <conditionalFormatting sqref="BB127:BE127">
    <cfRule type="expression" dxfId="367" priority="92">
      <formula>INDIRECT(ADDRESS(ROW(),COLUMN()))=TRUNC(INDIRECT(ADDRESS(ROW(),COLUMN())))</formula>
    </cfRule>
  </conditionalFormatting>
  <conditionalFormatting sqref="W127:BA127">
    <cfRule type="expression" dxfId="366" priority="91">
      <formula>INDIRECT(ADDRESS(ROW(),COLUMN()))=TRUNC(INDIRECT(ADDRESS(ROW(),COLUMN())))</formula>
    </cfRule>
  </conditionalFormatting>
  <conditionalFormatting sqref="BB129:BE129">
    <cfRule type="expression" dxfId="365" priority="90">
      <formula>INDIRECT(ADDRESS(ROW(),COLUMN()))=TRUNC(INDIRECT(ADDRESS(ROW(),COLUMN())))</formula>
    </cfRule>
  </conditionalFormatting>
  <conditionalFormatting sqref="W129:BA129">
    <cfRule type="expression" dxfId="364" priority="89">
      <formula>INDIRECT(ADDRESS(ROW(),COLUMN()))=TRUNC(INDIRECT(ADDRESS(ROW(),COLUMN())))</formula>
    </cfRule>
  </conditionalFormatting>
  <conditionalFormatting sqref="BB131:BE131">
    <cfRule type="expression" dxfId="363" priority="88">
      <formula>INDIRECT(ADDRESS(ROW(),COLUMN()))=TRUNC(INDIRECT(ADDRESS(ROW(),COLUMN())))</formula>
    </cfRule>
  </conditionalFormatting>
  <conditionalFormatting sqref="W131:BA131">
    <cfRule type="expression" dxfId="362" priority="87">
      <formula>INDIRECT(ADDRESS(ROW(),COLUMN()))=TRUNC(INDIRECT(ADDRESS(ROW(),COLUMN())))</formula>
    </cfRule>
  </conditionalFormatting>
  <conditionalFormatting sqref="BB133:BE133">
    <cfRule type="expression" dxfId="361" priority="86">
      <formula>INDIRECT(ADDRESS(ROW(),COLUMN()))=TRUNC(INDIRECT(ADDRESS(ROW(),COLUMN())))</formula>
    </cfRule>
  </conditionalFormatting>
  <conditionalFormatting sqref="W133:BA133">
    <cfRule type="expression" dxfId="360" priority="85">
      <formula>INDIRECT(ADDRESS(ROW(),COLUMN()))=TRUNC(INDIRECT(ADDRESS(ROW(),COLUMN())))</formula>
    </cfRule>
  </conditionalFormatting>
  <conditionalFormatting sqref="BB135:BE135">
    <cfRule type="expression" dxfId="359" priority="84">
      <formula>INDIRECT(ADDRESS(ROW(),COLUMN()))=TRUNC(INDIRECT(ADDRESS(ROW(),COLUMN())))</formula>
    </cfRule>
  </conditionalFormatting>
  <conditionalFormatting sqref="W135:BA135">
    <cfRule type="expression" dxfId="358" priority="83">
      <formula>INDIRECT(ADDRESS(ROW(),COLUMN()))=TRUNC(INDIRECT(ADDRESS(ROW(),COLUMN())))</formula>
    </cfRule>
  </conditionalFormatting>
  <conditionalFormatting sqref="BB137:BE137">
    <cfRule type="expression" dxfId="357" priority="82">
      <formula>INDIRECT(ADDRESS(ROW(),COLUMN()))=TRUNC(INDIRECT(ADDRESS(ROW(),COLUMN())))</formula>
    </cfRule>
  </conditionalFormatting>
  <conditionalFormatting sqref="W137:BA137">
    <cfRule type="expression" dxfId="356" priority="81">
      <formula>INDIRECT(ADDRESS(ROW(),COLUMN()))=TRUNC(INDIRECT(ADDRESS(ROW(),COLUMN())))</formula>
    </cfRule>
  </conditionalFormatting>
  <conditionalFormatting sqref="BB139:BE139">
    <cfRule type="expression" dxfId="355" priority="80">
      <formula>INDIRECT(ADDRESS(ROW(),COLUMN()))=TRUNC(INDIRECT(ADDRESS(ROW(),COLUMN())))</formula>
    </cfRule>
  </conditionalFormatting>
  <conditionalFormatting sqref="W139:BA139">
    <cfRule type="expression" dxfId="354" priority="79">
      <formula>INDIRECT(ADDRESS(ROW(),COLUMN()))=TRUNC(INDIRECT(ADDRESS(ROW(),COLUMN())))</formula>
    </cfRule>
  </conditionalFormatting>
  <conditionalFormatting sqref="BB141:BE141">
    <cfRule type="expression" dxfId="353" priority="78">
      <formula>INDIRECT(ADDRESS(ROW(),COLUMN()))=TRUNC(INDIRECT(ADDRESS(ROW(),COLUMN())))</formula>
    </cfRule>
  </conditionalFormatting>
  <conditionalFormatting sqref="W141:BA141">
    <cfRule type="expression" dxfId="352" priority="77">
      <formula>INDIRECT(ADDRESS(ROW(),COLUMN()))=TRUNC(INDIRECT(ADDRESS(ROW(),COLUMN())))</formula>
    </cfRule>
  </conditionalFormatting>
  <conditionalFormatting sqref="BB143:BE143">
    <cfRule type="expression" dxfId="351" priority="76">
      <formula>INDIRECT(ADDRESS(ROW(),COLUMN()))=TRUNC(INDIRECT(ADDRESS(ROW(),COLUMN())))</formula>
    </cfRule>
  </conditionalFormatting>
  <conditionalFormatting sqref="W143:BA143">
    <cfRule type="expression" dxfId="350" priority="75">
      <formula>INDIRECT(ADDRESS(ROW(),COLUMN()))=TRUNC(INDIRECT(ADDRESS(ROW(),COLUMN())))</formula>
    </cfRule>
  </conditionalFormatting>
  <conditionalFormatting sqref="BB145:BE145">
    <cfRule type="expression" dxfId="349" priority="74">
      <formula>INDIRECT(ADDRESS(ROW(),COLUMN()))=TRUNC(INDIRECT(ADDRESS(ROW(),COLUMN())))</formula>
    </cfRule>
  </conditionalFormatting>
  <conditionalFormatting sqref="W145:BA145">
    <cfRule type="expression" dxfId="348" priority="73">
      <formula>INDIRECT(ADDRESS(ROW(),COLUMN()))=TRUNC(INDIRECT(ADDRESS(ROW(),COLUMN())))</formula>
    </cfRule>
  </conditionalFormatting>
  <conditionalFormatting sqref="BB147:BE147">
    <cfRule type="expression" dxfId="347" priority="72">
      <formula>INDIRECT(ADDRESS(ROW(),COLUMN()))=TRUNC(INDIRECT(ADDRESS(ROW(),COLUMN())))</formula>
    </cfRule>
  </conditionalFormatting>
  <conditionalFormatting sqref="W147:BA147">
    <cfRule type="expression" dxfId="346" priority="71">
      <formula>INDIRECT(ADDRESS(ROW(),COLUMN()))=TRUNC(INDIRECT(ADDRESS(ROW(),COLUMN())))</formula>
    </cfRule>
  </conditionalFormatting>
  <conditionalFormatting sqref="BB149:BE149">
    <cfRule type="expression" dxfId="345" priority="70">
      <formula>INDIRECT(ADDRESS(ROW(),COLUMN()))=TRUNC(INDIRECT(ADDRESS(ROW(),COLUMN())))</formula>
    </cfRule>
  </conditionalFormatting>
  <conditionalFormatting sqref="W149:BA149">
    <cfRule type="expression" dxfId="344" priority="69">
      <formula>INDIRECT(ADDRESS(ROW(),COLUMN()))=TRUNC(INDIRECT(ADDRESS(ROW(),COLUMN())))</formula>
    </cfRule>
  </conditionalFormatting>
  <conditionalFormatting sqref="BB151:BE151">
    <cfRule type="expression" dxfId="343" priority="68">
      <formula>INDIRECT(ADDRESS(ROW(),COLUMN()))=TRUNC(INDIRECT(ADDRESS(ROW(),COLUMN())))</formula>
    </cfRule>
  </conditionalFormatting>
  <conditionalFormatting sqref="W151:BA151">
    <cfRule type="expression" dxfId="342" priority="67">
      <formula>INDIRECT(ADDRESS(ROW(),COLUMN()))=TRUNC(INDIRECT(ADDRESS(ROW(),COLUMN())))</formula>
    </cfRule>
  </conditionalFormatting>
  <conditionalFormatting sqref="BB153:BE153">
    <cfRule type="expression" dxfId="341" priority="66">
      <formula>INDIRECT(ADDRESS(ROW(),COLUMN()))=TRUNC(INDIRECT(ADDRESS(ROW(),COLUMN())))</formula>
    </cfRule>
  </conditionalFormatting>
  <conditionalFormatting sqref="W153:BA153">
    <cfRule type="expression" dxfId="340" priority="65">
      <formula>INDIRECT(ADDRESS(ROW(),COLUMN()))=TRUNC(INDIRECT(ADDRESS(ROW(),COLUMN())))</formula>
    </cfRule>
  </conditionalFormatting>
  <conditionalFormatting sqref="BB155:BE155">
    <cfRule type="expression" dxfId="339" priority="64">
      <formula>INDIRECT(ADDRESS(ROW(),COLUMN()))=TRUNC(INDIRECT(ADDRESS(ROW(),COLUMN())))</formula>
    </cfRule>
  </conditionalFormatting>
  <conditionalFormatting sqref="W155:BA155">
    <cfRule type="expression" dxfId="338" priority="63">
      <formula>INDIRECT(ADDRESS(ROW(),COLUMN()))=TRUNC(INDIRECT(ADDRESS(ROW(),COLUMN())))</formula>
    </cfRule>
  </conditionalFormatting>
  <conditionalFormatting sqref="BB157:BE157">
    <cfRule type="expression" dxfId="337" priority="62">
      <formula>INDIRECT(ADDRESS(ROW(),COLUMN()))=TRUNC(INDIRECT(ADDRESS(ROW(),COLUMN())))</formula>
    </cfRule>
  </conditionalFormatting>
  <conditionalFormatting sqref="W157:BA157">
    <cfRule type="expression" dxfId="336" priority="61">
      <formula>INDIRECT(ADDRESS(ROW(),COLUMN()))=TRUNC(INDIRECT(ADDRESS(ROW(),COLUMN())))</formula>
    </cfRule>
  </conditionalFormatting>
  <conditionalFormatting sqref="BB159:BE159">
    <cfRule type="expression" dxfId="335" priority="60">
      <formula>INDIRECT(ADDRESS(ROW(),COLUMN()))=TRUNC(INDIRECT(ADDRESS(ROW(),COLUMN())))</formula>
    </cfRule>
  </conditionalFormatting>
  <conditionalFormatting sqref="W159:BA159">
    <cfRule type="expression" dxfId="334" priority="59">
      <formula>INDIRECT(ADDRESS(ROW(),COLUMN()))=TRUNC(INDIRECT(ADDRESS(ROW(),COLUMN())))</formula>
    </cfRule>
  </conditionalFormatting>
  <conditionalFormatting sqref="BB161:BE161">
    <cfRule type="expression" dxfId="333" priority="58">
      <formula>INDIRECT(ADDRESS(ROW(),COLUMN()))=TRUNC(INDIRECT(ADDRESS(ROW(),COLUMN())))</formula>
    </cfRule>
  </conditionalFormatting>
  <conditionalFormatting sqref="W161:BA161">
    <cfRule type="expression" dxfId="332" priority="57">
      <formula>INDIRECT(ADDRESS(ROW(),COLUMN()))=TRUNC(INDIRECT(ADDRESS(ROW(),COLUMN())))</formula>
    </cfRule>
  </conditionalFormatting>
  <conditionalFormatting sqref="BB163:BE163">
    <cfRule type="expression" dxfId="331" priority="56">
      <formula>INDIRECT(ADDRESS(ROW(),COLUMN()))=TRUNC(INDIRECT(ADDRESS(ROW(),COLUMN())))</formula>
    </cfRule>
  </conditionalFormatting>
  <conditionalFormatting sqref="W163:BA163">
    <cfRule type="expression" dxfId="330" priority="55">
      <formula>INDIRECT(ADDRESS(ROW(),COLUMN()))=TRUNC(INDIRECT(ADDRESS(ROW(),COLUMN())))</formula>
    </cfRule>
  </conditionalFormatting>
  <conditionalFormatting sqref="BB165:BE165">
    <cfRule type="expression" dxfId="329" priority="54">
      <formula>INDIRECT(ADDRESS(ROW(),COLUMN()))=TRUNC(INDIRECT(ADDRESS(ROW(),COLUMN())))</formula>
    </cfRule>
  </conditionalFormatting>
  <conditionalFormatting sqref="W165:BA165">
    <cfRule type="expression" dxfId="328" priority="53">
      <formula>INDIRECT(ADDRESS(ROW(),COLUMN()))=TRUNC(INDIRECT(ADDRESS(ROW(),COLUMN())))</formula>
    </cfRule>
  </conditionalFormatting>
  <conditionalFormatting sqref="BB167:BE167">
    <cfRule type="expression" dxfId="327" priority="52">
      <formula>INDIRECT(ADDRESS(ROW(),COLUMN()))=TRUNC(INDIRECT(ADDRESS(ROW(),COLUMN())))</formula>
    </cfRule>
  </conditionalFormatting>
  <conditionalFormatting sqref="W167:BA167">
    <cfRule type="expression" dxfId="326" priority="51">
      <formula>INDIRECT(ADDRESS(ROW(),COLUMN()))=TRUNC(INDIRECT(ADDRESS(ROW(),COLUMN())))</formula>
    </cfRule>
  </conditionalFormatting>
  <conditionalFormatting sqref="BB169:BE169">
    <cfRule type="expression" dxfId="325" priority="50">
      <formula>INDIRECT(ADDRESS(ROW(),COLUMN()))=TRUNC(INDIRECT(ADDRESS(ROW(),COLUMN())))</formula>
    </cfRule>
  </conditionalFormatting>
  <conditionalFormatting sqref="W169:BA169">
    <cfRule type="expression" dxfId="324" priority="49">
      <formula>INDIRECT(ADDRESS(ROW(),COLUMN()))=TRUNC(INDIRECT(ADDRESS(ROW(),COLUMN())))</formula>
    </cfRule>
  </conditionalFormatting>
  <conditionalFormatting sqref="BB171:BE171">
    <cfRule type="expression" dxfId="323" priority="48">
      <formula>INDIRECT(ADDRESS(ROW(),COLUMN()))=TRUNC(INDIRECT(ADDRESS(ROW(),COLUMN())))</formula>
    </cfRule>
  </conditionalFormatting>
  <conditionalFormatting sqref="W171:BA171">
    <cfRule type="expression" dxfId="322" priority="47">
      <formula>INDIRECT(ADDRESS(ROW(),COLUMN()))=TRUNC(INDIRECT(ADDRESS(ROW(),COLUMN())))</formula>
    </cfRule>
  </conditionalFormatting>
  <conditionalFormatting sqref="BB173:BE173">
    <cfRule type="expression" dxfId="321" priority="46">
      <formula>INDIRECT(ADDRESS(ROW(),COLUMN()))=TRUNC(INDIRECT(ADDRESS(ROW(),COLUMN())))</formula>
    </cfRule>
  </conditionalFormatting>
  <conditionalFormatting sqref="W173:BA173">
    <cfRule type="expression" dxfId="320" priority="45">
      <formula>INDIRECT(ADDRESS(ROW(),COLUMN()))=TRUNC(INDIRECT(ADDRESS(ROW(),COLUMN())))</formula>
    </cfRule>
  </conditionalFormatting>
  <conditionalFormatting sqref="BB175:BE175">
    <cfRule type="expression" dxfId="319" priority="44">
      <formula>INDIRECT(ADDRESS(ROW(),COLUMN()))=TRUNC(INDIRECT(ADDRESS(ROW(),COLUMN())))</formula>
    </cfRule>
  </conditionalFormatting>
  <conditionalFormatting sqref="W175:BA175">
    <cfRule type="expression" dxfId="318" priority="43">
      <formula>INDIRECT(ADDRESS(ROW(),COLUMN()))=TRUNC(INDIRECT(ADDRESS(ROW(),COLUMN())))</formula>
    </cfRule>
  </conditionalFormatting>
  <conditionalFormatting sqref="BB177:BE177">
    <cfRule type="expression" dxfId="317" priority="42">
      <formula>INDIRECT(ADDRESS(ROW(),COLUMN()))=TRUNC(INDIRECT(ADDRESS(ROW(),COLUMN())))</formula>
    </cfRule>
  </conditionalFormatting>
  <conditionalFormatting sqref="W177:BA177">
    <cfRule type="expression" dxfId="316" priority="41">
      <formula>INDIRECT(ADDRESS(ROW(),COLUMN()))=TRUNC(INDIRECT(ADDRESS(ROW(),COLUMN())))</formula>
    </cfRule>
  </conditionalFormatting>
  <conditionalFormatting sqref="BB179:BE179">
    <cfRule type="expression" dxfId="315" priority="40">
      <formula>INDIRECT(ADDRESS(ROW(),COLUMN()))=TRUNC(INDIRECT(ADDRESS(ROW(),COLUMN())))</formula>
    </cfRule>
  </conditionalFormatting>
  <conditionalFormatting sqref="W179:BA179">
    <cfRule type="expression" dxfId="314" priority="39">
      <formula>INDIRECT(ADDRESS(ROW(),COLUMN()))=TRUNC(INDIRECT(ADDRESS(ROW(),COLUMN())))</formula>
    </cfRule>
  </conditionalFormatting>
  <conditionalFormatting sqref="BB181:BE181">
    <cfRule type="expression" dxfId="313" priority="38">
      <formula>INDIRECT(ADDRESS(ROW(),COLUMN()))=TRUNC(INDIRECT(ADDRESS(ROW(),COLUMN())))</formula>
    </cfRule>
  </conditionalFormatting>
  <conditionalFormatting sqref="W181:BA181">
    <cfRule type="expression" dxfId="312" priority="37">
      <formula>INDIRECT(ADDRESS(ROW(),COLUMN()))=TRUNC(INDIRECT(ADDRESS(ROW(),COLUMN())))</formula>
    </cfRule>
  </conditionalFormatting>
  <conditionalFormatting sqref="BB183:BE183">
    <cfRule type="expression" dxfId="311" priority="36">
      <formula>INDIRECT(ADDRESS(ROW(),COLUMN()))=TRUNC(INDIRECT(ADDRESS(ROW(),COLUMN())))</formula>
    </cfRule>
  </conditionalFormatting>
  <conditionalFormatting sqref="W183:BA183">
    <cfRule type="expression" dxfId="310" priority="35">
      <formula>INDIRECT(ADDRESS(ROW(),COLUMN()))=TRUNC(INDIRECT(ADDRESS(ROW(),COLUMN())))</formula>
    </cfRule>
  </conditionalFormatting>
  <conditionalFormatting sqref="BB185:BE185">
    <cfRule type="expression" dxfId="309" priority="34">
      <formula>INDIRECT(ADDRESS(ROW(),COLUMN()))=TRUNC(INDIRECT(ADDRESS(ROW(),COLUMN())))</formula>
    </cfRule>
  </conditionalFormatting>
  <conditionalFormatting sqref="W185:BA185">
    <cfRule type="expression" dxfId="308" priority="33">
      <formula>INDIRECT(ADDRESS(ROW(),COLUMN()))=TRUNC(INDIRECT(ADDRESS(ROW(),COLUMN())))</formula>
    </cfRule>
  </conditionalFormatting>
  <conditionalFormatting sqref="BB187:BE187">
    <cfRule type="expression" dxfId="307" priority="32">
      <formula>INDIRECT(ADDRESS(ROW(),COLUMN()))=TRUNC(INDIRECT(ADDRESS(ROW(),COLUMN())))</formula>
    </cfRule>
  </conditionalFormatting>
  <conditionalFormatting sqref="W187:BA187">
    <cfRule type="expression" dxfId="306" priority="31">
      <formula>INDIRECT(ADDRESS(ROW(),COLUMN()))=TRUNC(INDIRECT(ADDRESS(ROW(),COLUMN())))</formula>
    </cfRule>
  </conditionalFormatting>
  <conditionalFormatting sqref="BB189:BE189">
    <cfRule type="expression" dxfId="305" priority="30">
      <formula>INDIRECT(ADDRESS(ROW(),COLUMN()))=TRUNC(INDIRECT(ADDRESS(ROW(),COLUMN())))</formula>
    </cfRule>
  </conditionalFormatting>
  <conditionalFormatting sqref="BB191:BE191">
    <cfRule type="expression" dxfId="304" priority="28">
      <formula>INDIRECT(ADDRESS(ROW(),COLUMN()))=TRUNC(INDIRECT(ADDRESS(ROW(),COLUMN())))</formula>
    </cfRule>
  </conditionalFormatting>
  <conditionalFormatting sqref="W191:BA191">
    <cfRule type="expression" dxfId="303" priority="27">
      <formula>INDIRECT(ADDRESS(ROW(),COLUMN()))=TRUNC(INDIRECT(ADDRESS(ROW(),COLUMN())))</formula>
    </cfRule>
  </conditionalFormatting>
  <conditionalFormatting sqref="BB193:BE193">
    <cfRule type="expression" dxfId="302" priority="26">
      <formula>INDIRECT(ADDRESS(ROW(),COLUMN()))=TRUNC(INDIRECT(ADDRESS(ROW(),COLUMN())))</formula>
    </cfRule>
  </conditionalFormatting>
  <conditionalFormatting sqref="W193:BA193">
    <cfRule type="expression" dxfId="301" priority="25">
      <formula>INDIRECT(ADDRESS(ROW(),COLUMN()))=TRUNC(INDIRECT(ADDRESS(ROW(),COLUMN())))</formula>
    </cfRule>
  </conditionalFormatting>
  <conditionalFormatting sqref="BB195:BE195">
    <cfRule type="expression" dxfId="300" priority="24">
      <formula>INDIRECT(ADDRESS(ROW(),COLUMN()))=TRUNC(INDIRECT(ADDRESS(ROW(),COLUMN())))</formula>
    </cfRule>
  </conditionalFormatting>
  <conditionalFormatting sqref="W195:BA195">
    <cfRule type="expression" dxfId="299" priority="23">
      <formula>INDIRECT(ADDRESS(ROW(),COLUMN()))=TRUNC(INDIRECT(ADDRESS(ROW(),COLUMN())))</formula>
    </cfRule>
  </conditionalFormatting>
  <conditionalFormatting sqref="BB197:BE197">
    <cfRule type="expression" dxfId="298" priority="22">
      <formula>INDIRECT(ADDRESS(ROW(),COLUMN()))=TRUNC(INDIRECT(ADDRESS(ROW(),COLUMN())))</formula>
    </cfRule>
  </conditionalFormatting>
  <conditionalFormatting sqref="W197:BA197">
    <cfRule type="expression" dxfId="297" priority="21">
      <formula>INDIRECT(ADDRESS(ROW(),COLUMN()))=TRUNC(INDIRECT(ADDRESS(ROW(),COLUMN())))</formula>
    </cfRule>
  </conditionalFormatting>
  <conditionalFormatting sqref="BB199:BE199">
    <cfRule type="expression" dxfId="296" priority="20">
      <formula>INDIRECT(ADDRESS(ROW(),COLUMN()))=TRUNC(INDIRECT(ADDRESS(ROW(),COLUMN())))</formula>
    </cfRule>
  </conditionalFormatting>
  <conditionalFormatting sqref="W199:BA199">
    <cfRule type="expression" dxfId="295" priority="19">
      <formula>INDIRECT(ADDRESS(ROW(),COLUMN()))=TRUNC(INDIRECT(ADDRESS(ROW(),COLUMN())))</formula>
    </cfRule>
  </conditionalFormatting>
  <conditionalFormatting sqref="BB201:BE201">
    <cfRule type="expression" dxfId="294" priority="18">
      <formula>INDIRECT(ADDRESS(ROW(),COLUMN()))=TRUNC(INDIRECT(ADDRESS(ROW(),COLUMN())))</formula>
    </cfRule>
  </conditionalFormatting>
  <conditionalFormatting sqref="W201:BA201">
    <cfRule type="expression" dxfId="293" priority="17">
      <formula>INDIRECT(ADDRESS(ROW(),COLUMN()))=TRUNC(INDIRECT(ADDRESS(ROW(),COLUMN())))</formula>
    </cfRule>
  </conditionalFormatting>
  <conditionalFormatting sqref="BB203:BE203">
    <cfRule type="expression" dxfId="292" priority="16">
      <formula>INDIRECT(ADDRESS(ROW(),COLUMN()))=TRUNC(INDIRECT(ADDRESS(ROW(),COLUMN())))</formula>
    </cfRule>
  </conditionalFormatting>
  <conditionalFormatting sqref="W203:BA203">
    <cfRule type="expression" dxfId="291" priority="15">
      <formula>INDIRECT(ADDRESS(ROW(),COLUMN()))=TRUNC(INDIRECT(ADDRESS(ROW(),COLUMN())))</formula>
    </cfRule>
  </conditionalFormatting>
  <conditionalFormatting sqref="BB205:BE205">
    <cfRule type="expression" dxfId="290" priority="14">
      <formula>INDIRECT(ADDRESS(ROW(),COLUMN()))=TRUNC(INDIRECT(ADDRESS(ROW(),COLUMN())))</formula>
    </cfRule>
  </conditionalFormatting>
  <conditionalFormatting sqref="W205:BA205">
    <cfRule type="expression" dxfId="289" priority="13">
      <formula>INDIRECT(ADDRESS(ROW(),COLUMN()))=TRUNC(INDIRECT(ADDRESS(ROW(),COLUMN())))</formula>
    </cfRule>
  </conditionalFormatting>
  <conditionalFormatting sqref="BB207:BE207">
    <cfRule type="expression" dxfId="288" priority="12">
      <formula>INDIRECT(ADDRESS(ROW(),COLUMN()))=TRUNC(INDIRECT(ADDRESS(ROW(),COLUMN())))</formula>
    </cfRule>
  </conditionalFormatting>
  <conditionalFormatting sqref="W207:BA207">
    <cfRule type="expression" dxfId="287" priority="11">
      <formula>INDIRECT(ADDRESS(ROW(),COLUMN()))=TRUNC(INDIRECT(ADDRESS(ROW(),COLUMN())))</formula>
    </cfRule>
  </conditionalFormatting>
  <conditionalFormatting sqref="BB209:BE209">
    <cfRule type="expression" dxfId="286" priority="10">
      <formula>INDIRECT(ADDRESS(ROW(),COLUMN()))=TRUNC(INDIRECT(ADDRESS(ROW(),COLUMN())))</formula>
    </cfRule>
  </conditionalFormatting>
  <conditionalFormatting sqref="W209:BA209">
    <cfRule type="expression" dxfId="285" priority="9">
      <formula>INDIRECT(ADDRESS(ROW(),COLUMN()))=TRUNC(INDIRECT(ADDRESS(ROW(),COLUMN())))</formula>
    </cfRule>
  </conditionalFormatting>
  <conditionalFormatting sqref="BB211:BE211">
    <cfRule type="expression" dxfId="284" priority="8">
      <formula>INDIRECT(ADDRESS(ROW(),COLUMN()))=TRUNC(INDIRECT(ADDRESS(ROW(),COLUMN())))</formula>
    </cfRule>
  </conditionalFormatting>
  <conditionalFormatting sqref="W211:BA211">
    <cfRule type="expression" dxfId="283" priority="7">
      <formula>INDIRECT(ADDRESS(ROW(),COLUMN()))=TRUNC(INDIRECT(ADDRESS(ROW(),COLUMN())))</formula>
    </cfRule>
  </conditionalFormatting>
  <conditionalFormatting sqref="BB213:BE213">
    <cfRule type="expression" dxfId="282" priority="6">
      <formula>INDIRECT(ADDRESS(ROW(),COLUMN()))=TRUNC(INDIRECT(ADDRESS(ROW(),COLUMN())))</formula>
    </cfRule>
  </conditionalFormatting>
  <conditionalFormatting sqref="W213:BA213">
    <cfRule type="expression" dxfId="281" priority="5">
      <formula>INDIRECT(ADDRESS(ROW(),COLUMN()))=TRUNC(INDIRECT(ADDRESS(ROW(),COLUMN())))</formula>
    </cfRule>
  </conditionalFormatting>
  <conditionalFormatting sqref="BB215:BE215">
    <cfRule type="expression" dxfId="280" priority="4">
      <formula>INDIRECT(ADDRESS(ROW(),COLUMN()))=TRUNC(INDIRECT(ADDRESS(ROW(),COLUMN())))</formula>
    </cfRule>
  </conditionalFormatting>
  <conditionalFormatting sqref="W215:BA215">
    <cfRule type="expression" dxfId="279" priority="3">
      <formula>INDIRECT(ADDRESS(ROW(),COLUMN()))=TRUNC(INDIRECT(ADDRESS(ROW(),COLUMN())))</formula>
    </cfRule>
  </conditionalFormatting>
  <conditionalFormatting sqref="BB217:BE217">
    <cfRule type="expression" dxfId="278" priority="2">
      <formula>INDIRECT(ADDRESS(ROW(),COLUMN()))=TRUNC(INDIRECT(ADDRESS(ROW(),COLUMN())))</formula>
    </cfRule>
  </conditionalFormatting>
  <conditionalFormatting sqref="W217:BA217">
    <cfRule type="expression" dxfId="277" priority="1">
      <formula>INDIRECT(ADDRESS(ROW(),COLUMN()))=TRUNC(INDIRECT(ADDRESS(ROW(),COLUMN())))</formula>
    </cfRule>
  </conditionalFormatting>
  <dataValidations count="10">
    <dataValidation type="list" allowBlank="1" showInputMessage="1" sqref="I18:J217" xr:uid="{00000000-0002-0000-0000-000000000000}">
      <formula1>"A, B, C, D"</formula1>
    </dataValidation>
    <dataValidation type="list" allowBlank="1" showInputMessage="1" sqref="W18:BA18 W20:BA20 W22:BA22 W24:BA24 W26:BA26 W28:BA28 W30:BA30 W32:BA32 W34:BA34 W36:BA36 W38:BA38 W40:BA40 W42:BA42 W44:BA44 W46:BA46 W48:BA48 W50:BA50 W52:BA52 W54:BA54 W56:BA56 W58:BA58 W60:BA60 W62:BA62 W64:BA64 W66:BA66 W68:BA68 W70:BA70 W72:BA72 W74:BA74 W76:BA76 W78:BA78 W80:BA80 W82:BA82 W84:BA84 W86:BA86 W88:BA88 W90:BA90 W92:BA92 W94:BA94 W96:BA96 W98:BA98 W100:BA100 W102:BA102 W104:BA104 W106:BA106 W108:BA108 W110:BA110 W112:BA112 W114:BA114 W116:BA116 W118:BA118 W120:BA120 W122:BA122 W124:BA124 W126:BA126 W128:BA128 W130:BA130 W132:BA132 W134:BA134 W136:BA136 W138:BA138 W140:BA140 W142:BA142 W144:BA144 W146:BA146 W148:BA148 W150:BA150 W152:BA152 W154:BA154 W156:BA156 W158:BA158 W160:BA160 W162:BA162 W164:BA164 W166:BA166 W168:BA168 W170:BA170 W172:BA172 W174:BA174 W176:BA176 W178:BA178 W180:BA180 W182:BA182 W184:BA184 W186:BA186 W188:BA188 W190:BA190 W192:BA192 W194:BA194 W196:BA196 W198:BA198 W200:BA200 W202:BA202 W204:BA204 W206:BA206 W208:BA208 W210:BA210 W212:BA212 W214:BA214 W216:BA216" xr:uid="{00000000-0002-0000-0000-000001000000}">
      <formula1>シフト記号表</formula1>
    </dataValidation>
    <dataValidation type="list" errorStyle="warning" allowBlank="1" showInputMessage="1" error="リストにない場合のみ、入力してください。" sqref="K18:N217" xr:uid="{00000000-0002-0000-0000-000002000000}">
      <formula1>INDIRECT(C18)</formula1>
    </dataValidation>
    <dataValidation type="list" allowBlank="1" showInputMessage="1" sqref="C18:D217" xr:uid="{00000000-0002-0000-0000-000003000000}">
      <formula1>職種</formula1>
    </dataValidation>
    <dataValidation type="list" allowBlank="1" showInputMessage="1" showErrorMessage="1" sqref="BE5:BH5" xr:uid="{00000000-0002-0000-0000-000004000000}">
      <formula1>"予定,実績,予定・実績"</formula1>
    </dataValidation>
    <dataValidation type="decimal" allowBlank="1" showInputMessage="1" showErrorMessage="1" error="入力可能範囲　32～40" sqref="BA7:BB7" xr:uid="{00000000-0002-0000-0000-000005000000}">
      <formula1>32</formula1>
      <formula2>40</formula2>
    </dataValidation>
    <dataValidation type="list" allowBlank="1" showInputMessage="1" showErrorMessage="1" sqref="AF4:AF5" xr:uid="{00000000-0002-0000-0000-000006000000}">
      <formula1>#REF!</formula1>
    </dataValidation>
    <dataValidation type="list" allowBlank="1" showInputMessage="1" showErrorMessage="1" sqref="BE4:BH4" xr:uid="{00000000-0002-0000-0000-000007000000}">
      <formula1>"４週,暦月"</formula1>
    </dataValidation>
    <dataValidation type="list" allowBlank="1" showInputMessage="1" showErrorMessage="1" sqref="R229:S229" xr:uid="{00000000-0002-0000-0000-000008000000}">
      <formula1>"週,暦月"</formula1>
    </dataValidation>
    <dataValidation allowBlank="1" showInputMessage="1" showErrorMessage="1" error="入力可能範囲　32～40" sqref="BE11"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4" manualBreakCount="4">
    <brk id="69" max="61" man="1"/>
    <brk id="121" max="61" man="1"/>
    <brk id="173" max="61" man="1"/>
    <brk id="217"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'【様式３－１】プルダウン・リスト'!$C$4:$C$17</xm:f>
          </x14:formula1>
          <xm:sqref>AT2:BI2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361" t="s">
        <v>219</v>
      </c>
      <c r="AY1" s="362"/>
      <c r="AZ1" s="362"/>
      <c r="BA1" s="362"/>
      <c r="BB1" s="362"/>
      <c r="BC1" s="362"/>
      <c r="BD1" s="362"/>
      <c r="BE1" s="362"/>
      <c r="BF1" s="362"/>
      <c r="BG1" s="362"/>
      <c r="BH1" s="362"/>
      <c r="BI1" s="362"/>
      <c r="BJ1" s="362"/>
      <c r="BK1" s="362"/>
      <c r="BL1" s="362"/>
      <c r="BM1" s="362"/>
      <c r="BN1" s="9" t="s">
        <v>2</v>
      </c>
    </row>
    <row r="2" spans="2:71" s="8" customFormat="1" ht="20.25" customHeight="1" x14ac:dyDescent="0.4">
      <c r="N2" s="7"/>
      <c r="Q2" s="7"/>
      <c r="R2" s="7"/>
      <c r="T2" s="9"/>
      <c r="U2" s="9"/>
      <c r="V2" s="9"/>
      <c r="W2" s="9"/>
      <c r="X2" s="9"/>
      <c r="Y2" s="9"/>
      <c r="Z2" s="9"/>
      <c r="AA2" s="9"/>
      <c r="AF2" s="132" t="s">
        <v>27</v>
      </c>
      <c r="AG2" s="363">
        <v>3</v>
      </c>
      <c r="AH2" s="363"/>
      <c r="AI2" s="132" t="s">
        <v>28</v>
      </c>
      <c r="AJ2" s="364">
        <f>IF(AG2=0,"",YEAR(DATE(2018+AG2,1,1)))</f>
        <v>2021</v>
      </c>
      <c r="AK2" s="364"/>
      <c r="AL2" s="133" t="s">
        <v>29</v>
      </c>
      <c r="AM2" s="133" t="s">
        <v>1</v>
      </c>
      <c r="AN2" s="363">
        <v>4</v>
      </c>
      <c r="AO2" s="363"/>
      <c r="AP2" s="133" t="s">
        <v>24</v>
      </c>
      <c r="AW2" s="9" t="s">
        <v>31</v>
      </c>
      <c r="AX2" s="363" t="s">
        <v>167</v>
      </c>
      <c r="AY2" s="363"/>
      <c r="AZ2" s="363"/>
      <c r="BA2" s="363"/>
      <c r="BB2" s="363"/>
      <c r="BC2" s="363"/>
      <c r="BD2" s="363"/>
      <c r="BE2" s="363"/>
      <c r="BF2" s="363"/>
      <c r="BG2" s="363"/>
      <c r="BH2" s="363"/>
      <c r="BI2" s="363"/>
      <c r="BJ2" s="363"/>
      <c r="BK2" s="363"/>
      <c r="BL2" s="363"/>
      <c r="BM2" s="363"/>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5" t="s">
        <v>192</v>
      </c>
      <c r="BJ3" s="366"/>
      <c r="BK3" s="366"/>
      <c r="BL3" s="36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65" t="s">
        <v>193</v>
      </c>
      <c r="BJ4" s="366"/>
      <c r="BK4" s="366"/>
      <c r="BL4" s="36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388">
        <v>40</v>
      </c>
      <c r="BF6" s="389"/>
      <c r="BG6" s="2" t="s">
        <v>22</v>
      </c>
      <c r="BH6" s="6"/>
      <c r="BI6" s="388">
        <v>160</v>
      </c>
      <c r="BJ6" s="389"/>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259</v>
      </c>
      <c r="AV10" s="35"/>
      <c r="AW10" s="27"/>
      <c r="AX10" s="31"/>
      <c r="AY10" s="31"/>
      <c r="AZ10" s="224"/>
      <c r="BA10" s="27"/>
      <c r="BB10" s="225"/>
      <c r="BC10" s="225"/>
      <c r="BD10" s="225"/>
      <c r="BE10" s="27"/>
      <c r="BF10" s="27"/>
      <c r="BG10" s="28" t="s">
        <v>260</v>
      </c>
      <c r="BH10" s="27"/>
      <c r="BI10" s="388"/>
      <c r="BJ10" s="389"/>
      <c r="BK10" s="2" t="s">
        <v>261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24" t="s">
        <v>20</v>
      </c>
      <c r="C12" s="392" t="s">
        <v>262</v>
      </c>
      <c r="D12" s="327" t="s">
        <v>263</v>
      </c>
      <c r="E12" s="369"/>
      <c r="F12" s="395"/>
      <c r="G12" s="327" t="s">
        <v>264</v>
      </c>
      <c r="H12" s="328"/>
      <c r="I12" s="176"/>
      <c r="J12" s="173"/>
      <c r="K12" s="176"/>
      <c r="L12" s="173"/>
      <c r="M12" s="333" t="s">
        <v>265</v>
      </c>
      <c r="N12" s="334"/>
      <c r="O12" s="339" t="s">
        <v>266</v>
      </c>
      <c r="P12" s="340"/>
      <c r="Q12" s="340"/>
      <c r="R12" s="328"/>
      <c r="S12" s="339" t="s">
        <v>267</v>
      </c>
      <c r="T12" s="340"/>
      <c r="U12" s="340"/>
      <c r="V12" s="340"/>
      <c r="W12" s="328"/>
      <c r="X12" s="188"/>
      <c r="Y12" s="188"/>
      <c r="Z12" s="189"/>
      <c r="AA12" s="368" t="s">
        <v>268</v>
      </c>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70" t="str">
        <f>IF(BI3="４週","(12)1～4週目の勤務時間数合計","(12)1か月の勤務時間数　合計")</f>
        <v>(12)1～4週目の勤務時間数合計</v>
      </c>
      <c r="BG12" s="371"/>
      <c r="BH12" s="376" t="s">
        <v>269</v>
      </c>
      <c r="BI12" s="377"/>
      <c r="BJ12" s="327" t="s">
        <v>270</v>
      </c>
      <c r="BK12" s="340"/>
      <c r="BL12" s="340"/>
      <c r="BM12" s="340"/>
      <c r="BN12" s="382"/>
    </row>
    <row r="13" spans="2:71" ht="20.25" customHeight="1" x14ac:dyDescent="0.4">
      <c r="B13" s="325"/>
      <c r="C13" s="393"/>
      <c r="D13" s="396"/>
      <c r="E13" s="397"/>
      <c r="F13" s="398"/>
      <c r="G13" s="329"/>
      <c r="H13" s="330"/>
      <c r="I13" s="177"/>
      <c r="J13" s="174"/>
      <c r="K13" s="177"/>
      <c r="L13" s="174"/>
      <c r="M13" s="335"/>
      <c r="N13" s="336"/>
      <c r="O13" s="341"/>
      <c r="P13" s="342"/>
      <c r="Q13" s="342"/>
      <c r="R13" s="330"/>
      <c r="S13" s="341"/>
      <c r="T13" s="342"/>
      <c r="U13" s="342"/>
      <c r="V13" s="342"/>
      <c r="W13" s="330"/>
      <c r="X13" s="190"/>
      <c r="Y13" s="190"/>
      <c r="Z13" s="191"/>
      <c r="AA13" s="385" t="s">
        <v>11</v>
      </c>
      <c r="AB13" s="385"/>
      <c r="AC13" s="385"/>
      <c r="AD13" s="385"/>
      <c r="AE13" s="385"/>
      <c r="AF13" s="385"/>
      <c r="AG13" s="386"/>
      <c r="AH13" s="387" t="s">
        <v>12</v>
      </c>
      <c r="AI13" s="385"/>
      <c r="AJ13" s="385"/>
      <c r="AK13" s="385"/>
      <c r="AL13" s="385"/>
      <c r="AM13" s="385"/>
      <c r="AN13" s="386"/>
      <c r="AO13" s="387" t="s">
        <v>13</v>
      </c>
      <c r="AP13" s="385"/>
      <c r="AQ13" s="385"/>
      <c r="AR13" s="385"/>
      <c r="AS13" s="385"/>
      <c r="AT13" s="385"/>
      <c r="AU13" s="386"/>
      <c r="AV13" s="387" t="s">
        <v>14</v>
      </c>
      <c r="AW13" s="385"/>
      <c r="AX13" s="385"/>
      <c r="AY13" s="385"/>
      <c r="AZ13" s="385"/>
      <c r="BA13" s="385"/>
      <c r="BB13" s="386"/>
      <c r="BC13" s="387" t="s">
        <v>15</v>
      </c>
      <c r="BD13" s="385"/>
      <c r="BE13" s="385"/>
      <c r="BF13" s="372"/>
      <c r="BG13" s="373"/>
      <c r="BH13" s="378"/>
      <c r="BI13" s="379"/>
      <c r="BJ13" s="329"/>
      <c r="BK13" s="342"/>
      <c r="BL13" s="342"/>
      <c r="BM13" s="342"/>
      <c r="BN13" s="383"/>
    </row>
    <row r="14" spans="2:71" ht="20.25" customHeight="1" x14ac:dyDescent="0.4">
      <c r="B14" s="325"/>
      <c r="C14" s="393"/>
      <c r="D14" s="396"/>
      <c r="E14" s="397"/>
      <c r="F14" s="398"/>
      <c r="G14" s="329"/>
      <c r="H14" s="330"/>
      <c r="I14" s="177"/>
      <c r="J14" s="174"/>
      <c r="K14" s="177"/>
      <c r="L14" s="174"/>
      <c r="M14" s="335"/>
      <c r="N14" s="336"/>
      <c r="O14" s="341"/>
      <c r="P14" s="342"/>
      <c r="Q14" s="342"/>
      <c r="R14" s="330"/>
      <c r="S14" s="341"/>
      <c r="T14" s="342"/>
      <c r="U14" s="342"/>
      <c r="V14" s="342"/>
      <c r="W14" s="330"/>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72"/>
      <c r="BG14" s="373"/>
      <c r="BH14" s="378"/>
      <c r="BI14" s="379"/>
      <c r="BJ14" s="329"/>
      <c r="BK14" s="342"/>
      <c r="BL14" s="342"/>
      <c r="BM14" s="342"/>
      <c r="BN14" s="383"/>
    </row>
    <row r="15" spans="2:71" ht="20.25" hidden="1" customHeight="1" x14ac:dyDescent="0.4">
      <c r="B15" s="325"/>
      <c r="C15" s="393"/>
      <c r="D15" s="396"/>
      <c r="E15" s="397"/>
      <c r="F15" s="398"/>
      <c r="G15" s="329"/>
      <c r="H15" s="330"/>
      <c r="I15" s="177"/>
      <c r="J15" s="174"/>
      <c r="K15" s="177"/>
      <c r="L15" s="174"/>
      <c r="M15" s="335"/>
      <c r="N15" s="336"/>
      <c r="O15" s="341"/>
      <c r="P15" s="342"/>
      <c r="Q15" s="342"/>
      <c r="R15" s="330"/>
      <c r="S15" s="341"/>
      <c r="T15" s="342"/>
      <c r="U15" s="342"/>
      <c r="V15" s="342"/>
      <c r="W15" s="330"/>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72"/>
      <c r="BG15" s="373"/>
      <c r="BH15" s="378"/>
      <c r="BI15" s="379"/>
      <c r="BJ15" s="329"/>
      <c r="BK15" s="342"/>
      <c r="BL15" s="342"/>
      <c r="BM15" s="342"/>
      <c r="BN15" s="383"/>
    </row>
    <row r="16" spans="2:71" ht="20.25" customHeight="1" thickBot="1" x14ac:dyDescent="0.45">
      <c r="B16" s="326"/>
      <c r="C16" s="394"/>
      <c r="D16" s="399"/>
      <c r="E16" s="400"/>
      <c r="F16" s="401"/>
      <c r="G16" s="331"/>
      <c r="H16" s="332"/>
      <c r="I16" s="178"/>
      <c r="J16" s="175"/>
      <c r="K16" s="178"/>
      <c r="L16" s="175"/>
      <c r="M16" s="337"/>
      <c r="N16" s="338"/>
      <c r="O16" s="343"/>
      <c r="P16" s="344"/>
      <c r="Q16" s="344"/>
      <c r="R16" s="332"/>
      <c r="S16" s="343"/>
      <c r="T16" s="344"/>
      <c r="U16" s="344"/>
      <c r="V16" s="344"/>
      <c r="W16" s="332"/>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74"/>
      <c r="BG16" s="375"/>
      <c r="BH16" s="380"/>
      <c r="BI16" s="381"/>
      <c r="BJ16" s="331"/>
      <c r="BK16" s="344"/>
      <c r="BL16" s="344"/>
      <c r="BM16" s="344"/>
      <c r="BN16" s="384"/>
    </row>
    <row r="17" spans="2:66" ht="20.25" customHeight="1" x14ac:dyDescent="0.4">
      <c r="B17" s="277">
        <f>B15+1</f>
        <v>1</v>
      </c>
      <c r="C17" s="407"/>
      <c r="D17" s="408"/>
      <c r="E17" s="409"/>
      <c r="F17" s="410"/>
      <c r="G17" s="355"/>
      <c r="H17" s="356"/>
      <c r="I17" s="151"/>
      <c r="J17" s="152"/>
      <c r="K17" s="151"/>
      <c r="L17" s="152"/>
      <c r="M17" s="357"/>
      <c r="N17" s="358"/>
      <c r="O17" s="359"/>
      <c r="P17" s="360"/>
      <c r="Q17" s="360"/>
      <c r="R17" s="356"/>
      <c r="S17" s="345"/>
      <c r="T17" s="346"/>
      <c r="U17" s="346"/>
      <c r="V17" s="346"/>
      <c r="W17" s="347"/>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48"/>
      <c r="BG17" s="349"/>
      <c r="BH17" s="350"/>
      <c r="BI17" s="351"/>
      <c r="BJ17" s="352"/>
      <c r="BK17" s="353"/>
      <c r="BL17" s="353"/>
      <c r="BM17" s="353"/>
      <c r="BN17" s="354"/>
    </row>
    <row r="18" spans="2:66" ht="20.25" customHeight="1" x14ac:dyDescent="0.4">
      <c r="B18" s="297"/>
      <c r="C18" s="403"/>
      <c r="D18" s="406"/>
      <c r="E18" s="366"/>
      <c r="F18" s="405"/>
      <c r="G18" s="315"/>
      <c r="H18" s="316"/>
      <c r="I18" s="153"/>
      <c r="J18" s="154">
        <f>G17</f>
        <v>0</v>
      </c>
      <c r="K18" s="153"/>
      <c r="L18" s="154">
        <f>M17</f>
        <v>0</v>
      </c>
      <c r="M18" s="317"/>
      <c r="N18" s="318"/>
      <c r="O18" s="319"/>
      <c r="P18" s="320"/>
      <c r="Q18" s="320"/>
      <c r="R18" s="316"/>
      <c r="S18" s="256"/>
      <c r="T18" s="257"/>
      <c r="U18" s="257"/>
      <c r="V18" s="257"/>
      <c r="W18" s="258"/>
      <c r="X18" s="102" t="s">
        <v>203</v>
      </c>
      <c r="Y18" s="103"/>
      <c r="Z18" s="104"/>
      <c r="AA18" s="163" t="str">
        <f>IF(AA17="","",VLOOKUP(AA17,'様式３－２'!$C$7:$L$48,10,FALSE))</f>
        <v/>
      </c>
      <c r="AB18" s="164" t="str">
        <f>IF(AB17="","",VLOOKUP(AB17,'様式３－２'!$C$7:$L$48,10,FALSE))</f>
        <v/>
      </c>
      <c r="AC18" s="164" t="str">
        <f>IF(AC17="","",VLOOKUP(AC17,'様式３－２'!$C$7:$L$48,10,FALSE))</f>
        <v/>
      </c>
      <c r="AD18" s="164" t="str">
        <f>IF(AD17="","",VLOOKUP(AD17,'様式３－２'!$C$7:$L$48,10,FALSE))</f>
        <v/>
      </c>
      <c r="AE18" s="164" t="str">
        <f>IF(AE17="","",VLOOKUP(AE17,'様式３－２'!$C$7:$L$48,10,FALSE))</f>
        <v/>
      </c>
      <c r="AF18" s="164" t="str">
        <f>IF(AF17="","",VLOOKUP(AF17,'様式３－２'!$C$7:$L$48,10,FALSE))</f>
        <v/>
      </c>
      <c r="AG18" s="165" t="str">
        <f>IF(AG17="","",VLOOKUP(AG17,'様式３－２'!$C$7:$L$48,10,FALSE))</f>
        <v/>
      </c>
      <c r="AH18" s="163" t="str">
        <f>IF(AH17="","",VLOOKUP(AH17,'様式３－２'!$C$7:$L$48,10,FALSE))</f>
        <v/>
      </c>
      <c r="AI18" s="164" t="str">
        <f>IF(AI17="","",VLOOKUP(AI17,'様式３－２'!$C$7:$L$48,10,FALSE))</f>
        <v/>
      </c>
      <c r="AJ18" s="164" t="str">
        <f>IF(AJ17="","",VLOOKUP(AJ17,'様式３－２'!$C$7:$L$48,10,FALSE))</f>
        <v/>
      </c>
      <c r="AK18" s="164" t="str">
        <f>IF(AK17="","",VLOOKUP(AK17,'様式３－２'!$C$7:$L$48,10,FALSE))</f>
        <v/>
      </c>
      <c r="AL18" s="164" t="str">
        <f>IF(AL17="","",VLOOKUP(AL17,'様式３－２'!$C$7:$L$48,10,FALSE))</f>
        <v/>
      </c>
      <c r="AM18" s="164" t="str">
        <f>IF(AM17="","",VLOOKUP(AM17,'様式３－２'!$C$7:$L$48,10,FALSE))</f>
        <v/>
      </c>
      <c r="AN18" s="165" t="str">
        <f>IF(AN17="","",VLOOKUP(AN17,'様式３－２'!$C$7:$L$48,10,FALSE))</f>
        <v/>
      </c>
      <c r="AO18" s="163" t="str">
        <f>IF(AO17="","",VLOOKUP(AO17,'様式３－２'!$C$7:$L$48,10,FALSE))</f>
        <v/>
      </c>
      <c r="AP18" s="164" t="str">
        <f>IF(AP17="","",VLOOKUP(AP17,'様式３－２'!$C$7:$L$48,10,FALSE))</f>
        <v/>
      </c>
      <c r="AQ18" s="164" t="str">
        <f>IF(AQ17="","",VLOOKUP(AQ17,'様式３－２'!$C$7:$L$48,10,FALSE))</f>
        <v/>
      </c>
      <c r="AR18" s="164" t="str">
        <f>IF(AR17="","",VLOOKUP(AR17,'様式３－２'!$C$7:$L$48,10,FALSE))</f>
        <v/>
      </c>
      <c r="AS18" s="164" t="str">
        <f>IF(AS17="","",VLOOKUP(AS17,'様式３－２'!$C$7:$L$48,10,FALSE))</f>
        <v/>
      </c>
      <c r="AT18" s="164" t="str">
        <f>IF(AT17="","",VLOOKUP(AT17,'様式３－２'!$C$7:$L$48,10,FALSE))</f>
        <v/>
      </c>
      <c r="AU18" s="165" t="str">
        <f>IF(AU17="","",VLOOKUP(AU17,'様式３－２'!$C$7:$L$48,10,FALSE))</f>
        <v/>
      </c>
      <c r="AV18" s="163" t="str">
        <f>IF(AV17="","",VLOOKUP(AV17,'様式３－２'!$C$7:$L$48,10,FALSE))</f>
        <v/>
      </c>
      <c r="AW18" s="164" t="str">
        <f>IF(AW17="","",VLOOKUP(AW17,'様式３－２'!$C$7:$L$48,10,FALSE))</f>
        <v/>
      </c>
      <c r="AX18" s="164" t="str">
        <f>IF(AX17="","",VLOOKUP(AX17,'様式３－２'!$C$7:$L$48,10,FALSE))</f>
        <v/>
      </c>
      <c r="AY18" s="164" t="str">
        <f>IF(AY17="","",VLOOKUP(AY17,'様式３－２'!$C$7:$L$48,10,FALSE))</f>
        <v/>
      </c>
      <c r="AZ18" s="164" t="str">
        <f>IF(AZ17="","",VLOOKUP(AZ17,'様式３－２'!$C$7:$L$48,10,FALSE))</f>
        <v/>
      </c>
      <c r="BA18" s="164" t="str">
        <f>IF(BA17="","",VLOOKUP(BA17,'様式３－２'!$C$7:$L$48,10,FALSE))</f>
        <v/>
      </c>
      <c r="BB18" s="165" t="str">
        <f>IF(BB17="","",VLOOKUP(BB17,'様式３－２'!$C$7:$L$48,10,FALSE))</f>
        <v/>
      </c>
      <c r="BC18" s="163" t="str">
        <f>IF(BC17="","",VLOOKUP(BC17,'様式３－２'!$C$7:$L$48,10,FALSE))</f>
        <v/>
      </c>
      <c r="BD18" s="164" t="str">
        <f>IF(BD17="","",VLOOKUP(BD17,'様式３－２'!$C$7:$L$48,10,FALSE))</f>
        <v/>
      </c>
      <c r="BE18" s="164" t="str">
        <f>IF(BE17="","",VLOOKUP(BE17,'様式３－２'!$C$7:$L$48,10,FALSE))</f>
        <v/>
      </c>
      <c r="BF18" s="321">
        <f>IF($BI$3="４週",SUM(AA18:BB18),IF($BI$3="暦月",SUM(AA18:BE18),""))</f>
        <v>0</v>
      </c>
      <c r="BG18" s="322"/>
      <c r="BH18" s="323">
        <f>IF($BI$3="４週",BF18/4,IF($BI$3="暦月",(BF18/($BI$8/7)),""))</f>
        <v>0</v>
      </c>
      <c r="BI18" s="322"/>
      <c r="BJ18" s="311"/>
      <c r="BK18" s="312"/>
      <c r="BL18" s="312"/>
      <c r="BM18" s="312"/>
      <c r="BN18" s="313"/>
    </row>
    <row r="19" spans="2:66" ht="20.25" customHeight="1" x14ac:dyDescent="0.4">
      <c r="B19" s="277">
        <f>B17+1</f>
        <v>2</v>
      </c>
      <c r="C19" s="402"/>
      <c r="D19" s="404"/>
      <c r="E19" s="366"/>
      <c r="F19" s="405"/>
      <c r="G19" s="279"/>
      <c r="H19" s="280"/>
      <c r="I19" s="155"/>
      <c r="J19" s="156"/>
      <c r="K19" s="155"/>
      <c r="L19" s="156"/>
      <c r="M19" s="283"/>
      <c r="N19" s="284"/>
      <c r="O19" s="287"/>
      <c r="P19" s="288"/>
      <c r="Q19" s="288"/>
      <c r="R19" s="280"/>
      <c r="S19" s="256"/>
      <c r="T19" s="257"/>
      <c r="U19" s="257"/>
      <c r="V19" s="257"/>
      <c r="W19" s="258"/>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2"/>
      <c r="BG19" s="263"/>
      <c r="BH19" s="264"/>
      <c r="BI19" s="265"/>
      <c r="BJ19" s="266"/>
      <c r="BK19" s="267"/>
      <c r="BL19" s="267"/>
      <c r="BM19" s="267"/>
      <c r="BN19" s="268"/>
    </row>
    <row r="20" spans="2:66" ht="20.25" customHeight="1" x14ac:dyDescent="0.4">
      <c r="B20" s="297"/>
      <c r="C20" s="403"/>
      <c r="D20" s="406"/>
      <c r="E20" s="366"/>
      <c r="F20" s="405"/>
      <c r="G20" s="315"/>
      <c r="H20" s="316"/>
      <c r="I20" s="153"/>
      <c r="J20" s="154">
        <f>G19</f>
        <v>0</v>
      </c>
      <c r="K20" s="153"/>
      <c r="L20" s="154">
        <f>M19</f>
        <v>0</v>
      </c>
      <c r="M20" s="317"/>
      <c r="N20" s="318"/>
      <c r="O20" s="319"/>
      <c r="P20" s="320"/>
      <c r="Q20" s="320"/>
      <c r="R20" s="316"/>
      <c r="S20" s="256"/>
      <c r="T20" s="257"/>
      <c r="U20" s="257"/>
      <c r="V20" s="257"/>
      <c r="W20" s="258"/>
      <c r="X20" s="102" t="s">
        <v>203</v>
      </c>
      <c r="Y20" s="103"/>
      <c r="Z20" s="104"/>
      <c r="AA20" s="163" t="str">
        <f>IF(AA19="","",VLOOKUP(AA19,'様式３－２'!$C$7:$L$48,10,FALSE))</f>
        <v/>
      </c>
      <c r="AB20" s="164" t="str">
        <f>IF(AB19="","",VLOOKUP(AB19,'様式３－２'!$C$7:$L$48,10,FALSE))</f>
        <v/>
      </c>
      <c r="AC20" s="164" t="str">
        <f>IF(AC19="","",VLOOKUP(AC19,'様式３－２'!$C$7:$L$48,10,FALSE))</f>
        <v/>
      </c>
      <c r="AD20" s="164" t="str">
        <f>IF(AD19="","",VLOOKUP(AD19,'様式３－２'!$C$7:$L$48,10,FALSE))</f>
        <v/>
      </c>
      <c r="AE20" s="164" t="str">
        <f>IF(AE19="","",VLOOKUP(AE19,'様式３－２'!$C$7:$L$48,10,FALSE))</f>
        <v/>
      </c>
      <c r="AF20" s="164" t="str">
        <f>IF(AF19="","",VLOOKUP(AF19,'様式３－２'!$C$7:$L$48,10,FALSE))</f>
        <v/>
      </c>
      <c r="AG20" s="165" t="str">
        <f>IF(AG19="","",VLOOKUP(AG19,'様式３－２'!$C$7:$L$48,10,FALSE))</f>
        <v/>
      </c>
      <c r="AH20" s="163" t="str">
        <f>IF(AH19="","",VLOOKUP(AH19,'様式３－２'!$C$7:$L$48,10,FALSE))</f>
        <v/>
      </c>
      <c r="AI20" s="164" t="str">
        <f>IF(AI19="","",VLOOKUP(AI19,'様式３－２'!$C$7:$L$48,10,FALSE))</f>
        <v/>
      </c>
      <c r="AJ20" s="164" t="str">
        <f>IF(AJ19="","",VLOOKUP(AJ19,'様式３－２'!$C$7:$L$48,10,FALSE))</f>
        <v/>
      </c>
      <c r="AK20" s="164" t="str">
        <f>IF(AK19="","",VLOOKUP(AK19,'様式３－２'!$C$7:$L$48,10,FALSE))</f>
        <v/>
      </c>
      <c r="AL20" s="164" t="str">
        <f>IF(AL19="","",VLOOKUP(AL19,'様式３－２'!$C$7:$L$48,10,FALSE))</f>
        <v/>
      </c>
      <c r="AM20" s="164" t="str">
        <f>IF(AM19="","",VLOOKUP(AM19,'様式３－２'!$C$7:$L$48,10,FALSE))</f>
        <v/>
      </c>
      <c r="AN20" s="165" t="str">
        <f>IF(AN19="","",VLOOKUP(AN19,'様式３－２'!$C$7:$L$48,10,FALSE))</f>
        <v/>
      </c>
      <c r="AO20" s="163" t="str">
        <f>IF(AO19="","",VLOOKUP(AO19,'様式３－２'!$C$7:$L$48,10,FALSE))</f>
        <v/>
      </c>
      <c r="AP20" s="164" t="str">
        <f>IF(AP19="","",VLOOKUP(AP19,'様式３－２'!$C$7:$L$48,10,FALSE))</f>
        <v/>
      </c>
      <c r="AQ20" s="164" t="str">
        <f>IF(AQ19="","",VLOOKUP(AQ19,'様式３－２'!$C$7:$L$48,10,FALSE))</f>
        <v/>
      </c>
      <c r="AR20" s="164" t="str">
        <f>IF(AR19="","",VLOOKUP(AR19,'様式３－２'!$C$7:$L$48,10,FALSE))</f>
        <v/>
      </c>
      <c r="AS20" s="164" t="str">
        <f>IF(AS19="","",VLOOKUP(AS19,'様式３－２'!$C$7:$L$48,10,FALSE))</f>
        <v/>
      </c>
      <c r="AT20" s="164" t="str">
        <f>IF(AT19="","",VLOOKUP(AT19,'様式３－２'!$C$7:$L$48,10,FALSE))</f>
        <v/>
      </c>
      <c r="AU20" s="165" t="str">
        <f>IF(AU19="","",VLOOKUP(AU19,'様式３－２'!$C$7:$L$48,10,FALSE))</f>
        <v/>
      </c>
      <c r="AV20" s="163" t="str">
        <f>IF(AV19="","",VLOOKUP(AV19,'様式３－２'!$C$7:$L$48,10,FALSE))</f>
        <v/>
      </c>
      <c r="AW20" s="164" t="str">
        <f>IF(AW19="","",VLOOKUP(AW19,'様式３－２'!$C$7:$L$48,10,FALSE))</f>
        <v/>
      </c>
      <c r="AX20" s="164" t="str">
        <f>IF(AX19="","",VLOOKUP(AX19,'様式３－２'!$C$7:$L$48,10,FALSE))</f>
        <v/>
      </c>
      <c r="AY20" s="164" t="str">
        <f>IF(AY19="","",VLOOKUP(AY19,'様式３－２'!$C$7:$L$48,10,FALSE))</f>
        <v/>
      </c>
      <c r="AZ20" s="164" t="str">
        <f>IF(AZ19="","",VLOOKUP(AZ19,'様式３－２'!$C$7:$L$48,10,FALSE))</f>
        <v/>
      </c>
      <c r="BA20" s="164" t="str">
        <f>IF(BA19="","",VLOOKUP(BA19,'様式３－２'!$C$7:$L$48,10,FALSE))</f>
        <v/>
      </c>
      <c r="BB20" s="165" t="str">
        <f>IF(BB19="","",VLOOKUP(BB19,'様式３－２'!$C$7:$L$48,10,FALSE))</f>
        <v/>
      </c>
      <c r="BC20" s="163" t="str">
        <f>IF(BC19="","",VLOOKUP(BC19,'様式３－２'!$C$7:$L$48,10,FALSE))</f>
        <v/>
      </c>
      <c r="BD20" s="164" t="str">
        <f>IF(BD19="","",VLOOKUP(BD19,'様式３－２'!$C$7:$L$48,10,FALSE))</f>
        <v/>
      </c>
      <c r="BE20" s="164" t="str">
        <f>IF(BE19="","",VLOOKUP(BE19,'様式３－２'!$C$7:$L$48,10,FALSE))</f>
        <v/>
      </c>
      <c r="BF20" s="321">
        <f>IF($BI$3="４週",SUM(AA20:BB20),IF($BI$3="暦月",SUM(AA20:BE20),""))</f>
        <v>0</v>
      </c>
      <c r="BG20" s="322"/>
      <c r="BH20" s="323">
        <f>IF($BI$3="４週",BF20/4,IF($BI$3="暦月",(BF20/($BI$8/7)),""))</f>
        <v>0</v>
      </c>
      <c r="BI20" s="322"/>
      <c r="BJ20" s="311"/>
      <c r="BK20" s="312"/>
      <c r="BL20" s="312"/>
      <c r="BM20" s="312"/>
      <c r="BN20" s="313"/>
    </row>
    <row r="21" spans="2:66" ht="20.25" customHeight="1" x14ac:dyDescent="0.4">
      <c r="B21" s="277">
        <f>B19+1</f>
        <v>3</v>
      </c>
      <c r="C21" s="402"/>
      <c r="D21" s="404"/>
      <c r="E21" s="366"/>
      <c r="F21" s="405"/>
      <c r="G21" s="279"/>
      <c r="H21" s="280"/>
      <c r="I21" s="153"/>
      <c r="J21" s="154"/>
      <c r="K21" s="153"/>
      <c r="L21" s="154"/>
      <c r="M21" s="283"/>
      <c r="N21" s="284"/>
      <c r="O21" s="287"/>
      <c r="P21" s="288"/>
      <c r="Q21" s="288"/>
      <c r="R21" s="280"/>
      <c r="S21" s="256"/>
      <c r="T21" s="257"/>
      <c r="U21" s="257"/>
      <c r="V21" s="257"/>
      <c r="W21" s="258"/>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2"/>
      <c r="BG21" s="263"/>
      <c r="BH21" s="264"/>
      <c r="BI21" s="265"/>
      <c r="BJ21" s="266"/>
      <c r="BK21" s="267"/>
      <c r="BL21" s="267"/>
      <c r="BM21" s="267"/>
      <c r="BN21" s="268"/>
    </row>
    <row r="22" spans="2:66" ht="20.25" customHeight="1" x14ac:dyDescent="0.4">
      <c r="B22" s="297"/>
      <c r="C22" s="403"/>
      <c r="D22" s="406"/>
      <c r="E22" s="366"/>
      <c r="F22" s="405"/>
      <c r="G22" s="315"/>
      <c r="H22" s="316"/>
      <c r="I22" s="153"/>
      <c r="J22" s="154">
        <f>G21</f>
        <v>0</v>
      </c>
      <c r="K22" s="153"/>
      <c r="L22" s="154">
        <f>M21</f>
        <v>0</v>
      </c>
      <c r="M22" s="317"/>
      <c r="N22" s="318"/>
      <c r="O22" s="319"/>
      <c r="P22" s="320"/>
      <c r="Q22" s="320"/>
      <c r="R22" s="316"/>
      <c r="S22" s="256"/>
      <c r="T22" s="257"/>
      <c r="U22" s="257"/>
      <c r="V22" s="257"/>
      <c r="W22" s="258"/>
      <c r="X22" s="102" t="s">
        <v>203</v>
      </c>
      <c r="Y22" s="103"/>
      <c r="Z22" s="104"/>
      <c r="AA22" s="163" t="str">
        <f>IF(AA21="","",VLOOKUP(AA21,'様式３－２'!$C$7:$L$48,10,FALSE))</f>
        <v/>
      </c>
      <c r="AB22" s="164" t="str">
        <f>IF(AB21="","",VLOOKUP(AB21,'様式３－２'!$C$7:$L$48,10,FALSE))</f>
        <v/>
      </c>
      <c r="AC22" s="164" t="str">
        <f>IF(AC21="","",VLOOKUP(AC21,'様式３－２'!$C$7:$L$48,10,FALSE))</f>
        <v/>
      </c>
      <c r="AD22" s="164" t="str">
        <f>IF(AD21="","",VLOOKUP(AD21,'様式３－２'!$C$7:$L$48,10,FALSE))</f>
        <v/>
      </c>
      <c r="AE22" s="164" t="str">
        <f>IF(AE21="","",VLOOKUP(AE21,'様式３－２'!$C$7:$L$48,10,FALSE))</f>
        <v/>
      </c>
      <c r="AF22" s="164" t="str">
        <f>IF(AF21="","",VLOOKUP(AF21,'様式３－２'!$C$7:$L$48,10,FALSE))</f>
        <v/>
      </c>
      <c r="AG22" s="165" t="str">
        <f>IF(AG21="","",VLOOKUP(AG21,'様式３－２'!$C$7:$L$48,10,FALSE))</f>
        <v/>
      </c>
      <c r="AH22" s="163" t="str">
        <f>IF(AH21="","",VLOOKUP(AH21,'様式３－２'!$C$7:$L$48,10,FALSE))</f>
        <v/>
      </c>
      <c r="AI22" s="164" t="str">
        <f>IF(AI21="","",VLOOKUP(AI21,'様式３－２'!$C$7:$L$48,10,FALSE))</f>
        <v/>
      </c>
      <c r="AJ22" s="164" t="str">
        <f>IF(AJ21="","",VLOOKUP(AJ21,'様式３－２'!$C$7:$L$48,10,FALSE))</f>
        <v/>
      </c>
      <c r="AK22" s="164" t="str">
        <f>IF(AK21="","",VLOOKUP(AK21,'様式３－２'!$C$7:$L$48,10,FALSE))</f>
        <v/>
      </c>
      <c r="AL22" s="164" t="str">
        <f>IF(AL21="","",VLOOKUP(AL21,'様式３－２'!$C$7:$L$48,10,FALSE))</f>
        <v/>
      </c>
      <c r="AM22" s="164" t="str">
        <f>IF(AM21="","",VLOOKUP(AM21,'様式３－２'!$C$7:$L$48,10,FALSE))</f>
        <v/>
      </c>
      <c r="AN22" s="165" t="str">
        <f>IF(AN21="","",VLOOKUP(AN21,'様式３－２'!$C$7:$L$48,10,FALSE))</f>
        <v/>
      </c>
      <c r="AO22" s="163" t="str">
        <f>IF(AO21="","",VLOOKUP(AO21,'様式３－２'!$C$7:$L$48,10,FALSE))</f>
        <v/>
      </c>
      <c r="AP22" s="164" t="str">
        <f>IF(AP21="","",VLOOKUP(AP21,'様式３－２'!$C$7:$L$48,10,FALSE))</f>
        <v/>
      </c>
      <c r="AQ22" s="164" t="str">
        <f>IF(AQ21="","",VLOOKUP(AQ21,'様式３－２'!$C$7:$L$48,10,FALSE))</f>
        <v/>
      </c>
      <c r="AR22" s="164" t="str">
        <f>IF(AR21="","",VLOOKUP(AR21,'様式３－２'!$C$7:$L$48,10,FALSE))</f>
        <v/>
      </c>
      <c r="AS22" s="164" t="str">
        <f>IF(AS21="","",VLOOKUP(AS21,'様式３－２'!$C$7:$L$48,10,FALSE))</f>
        <v/>
      </c>
      <c r="AT22" s="164" t="str">
        <f>IF(AT21="","",VLOOKUP(AT21,'様式３－２'!$C$7:$L$48,10,FALSE))</f>
        <v/>
      </c>
      <c r="AU22" s="165" t="str">
        <f>IF(AU21="","",VLOOKUP(AU21,'様式３－２'!$C$7:$L$48,10,FALSE))</f>
        <v/>
      </c>
      <c r="AV22" s="163" t="str">
        <f>IF(AV21="","",VLOOKUP(AV21,'様式３－２'!$C$7:$L$48,10,FALSE))</f>
        <v/>
      </c>
      <c r="AW22" s="164" t="str">
        <f>IF(AW21="","",VLOOKUP(AW21,'様式３－２'!$C$7:$L$48,10,FALSE))</f>
        <v/>
      </c>
      <c r="AX22" s="164" t="str">
        <f>IF(AX21="","",VLOOKUP(AX21,'様式３－２'!$C$7:$L$48,10,FALSE))</f>
        <v/>
      </c>
      <c r="AY22" s="164" t="str">
        <f>IF(AY21="","",VLOOKUP(AY21,'様式３－２'!$C$7:$L$48,10,FALSE))</f>
        <v/>
      </c>
      <c r="AZ22" s="164" t="str">
        <f>IF(AZ21="","",VLOOKUP(AZ21,'様式３－２'!$C$7:$L$48,10,FALSE))</f>
        <v/>
      </c>
      <c r="BA22" s="164" t="str">
        <f>IF(BA21="","",VLOOKUP(BA21,'様式３－２'!$C$7:$L$48,10,FALSE))</f>
        <v/>
      </c>
      <c r="BB22" s="165" t="str">
        <f>IF(BB21="","",VLOOKUP(BB21,'様式３－２'!$C$7:$L$48,10,FALSE))</f>
        <v/>
      </c>
      <c r="BC22" s="163" t="str">
        <f>IF(BC21="","",VLOOKUP(BC21,'様式３－２'!$C$7:$L$48,10,FALSE))</f>
        <v/>
      </c>
      <c r="BD22" s="164" t="str">
        <f>IF(BD21="","",VLOOKUP(BD21,'様式３－２'!$C$7:$L$48,10,FALSE))</f>
        <v/>
      </c>
      <c r="BE22" s="164" t="str">
        <f>IF(BE21="","",VLOOKUP(BE21,'様式３－２'!$C$7:$L$48,10,FALSE))</f>
        <v/>
      </c>
      <c r="BF22" s="321">
        <f>IF($BI$3="４週",SUM(AA22:BB22),IF($BI$3="暦月",SUM(AA22:BE22),""))</f>
        <v>0</v>
      </c>
      <c r="BG22" s="322"/>
      <c r="BH22" s="323">
        <f>IF($BI$3="４週",BF22/4,IF($BI$3="暦月",(BF22/($BI$8/7)),""))</f>
        <v>0</v>
      </c>
      <c r="BI22" s="322"/>
      <c r="BJ22" s="311"/>
      <c r="BK22" s="312"/>
      <c r="BL22" s="312"/>
      <c r="BM22" s="312"/>
      <c r="BN22" s="313"/>
    </row>
    <row r="23" spans="2:66" ht="20.25" customHeight="1" x14ac:dyDescent="0.4">
      <c r="B23" s="277">
        <f>B21+1</f>
        <v>4</v>
      </c>
      <c r="C23" s="402"/>
      <c r="D23" s="404"/>
      <c r="E23" s="366"/>
      <c r="F23" s="405"/>
      <c r="G23" s="279"/>
      <c r="H23" s="280"/>
      <c r="I23" s="153"/>
      <c r="J23" s="154"/>
      <c r="K23" s="153"/>
      <c r="L23" s="154"/>
      <c r="M23" s="283"/>
      <c r="N23" s="284"/>
      <c r="O23" s="287"/>
      <c r="P23" s="288"/>
      <c r="Q23" s="288"/>
      <c r="R23" s="280"/>
      <c r="S23" s="256"/>
      <c r="T23" s="257"/>
      <c r="U23" s="257"/>
      <c r="V23" s="257"/>
      <c r="W23" s="258"/>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2"/>
      <c r="BG23" s="263"/>
      <c r="BH23" s="264"/>
      <c r="BI23" s="265"/>
      <c r="BJ23" s="266"/>
      <c r="BK23" s="267"/>
      <c r="BL23" s="267"/>
      <c r="BM23" s="267"/>
      <c r="BN23" s="268"/>
    </row>
    <row r="24" spans="2:66" ht="20.25" customHeight="1" x14ac:dyDescent="0.4">
      <c r="B24" s="297"/>
      <c r="C24" s="403"/>
      <c r="D24" s="406"/>
      <c r="E24" s="366"/>
      <c r="F24" s="405"/>
      <c r="G24" s="315"/>
      <c r="H24" s="316"/>
      <c r="I24" s="153"/>
      <c r="J24" s="154">
        <f>G23</f>
        <v>0</v>
      </c>
      <c r="K24" s="153"/>
      <c r="L24" s="154">
        <f>M23</f>
        <v>0</v>
      </c>
      <c r="M24" s="317"/>
      <c r="N24" s="318"/>
      <c r="O24" s="319"/>
      <c r="P24" s="320"/>
      <c r="Q24" s="320"/>
      <c r="R24" s="316"/>
      <c r="S24" s="256"/>
      <c r="T24" s="257"/>
      <c r="U24" s="257"/>
      <c r="V24" s="257"/>
      <c r="W24" s="258"/>
      <c r="X24" s="102" t="s">
        <v>203</v>
      </c>
      <c r="Y24" s="103"/>
      <c r="Z24" s="104"/>
      <c r="AA24" s="163" t="str">
        <f>IF(AA23="","",VLOOKUP(AA23,'様式３－２'!$C$7:$L$48,10,FALSE))</f>
        <v/>
      </c>
      <c r="AB24" s="164" t="str">
        <f>IF(AB23="","",VLOOKUP(AB23,'様式３－２'!$C$7:$L$48,10,FALSE))</f>
        <v/>
      </c>
      <c r="AC24" s="164" t="str">
        <f>IF(AC23="","",VLOOKUP(AC23,'様式３－２'!$C$7:$L$48,10,FALSE))</f>
        <v/>
      </c>
      <c r="AD24" s="164" t="str">
        <f>IF(AD23="","",VLOOKUP(AD23,'様式３－２'!$C$7:$L$48,10,FALSE))</f>
        <v/>
      </c>
      <c r="AE24" s="164" t="str">
        <f>IF(AE23="","",VLOOKUP(AE23,'様式３－２'!$C$7:$L$48,10,FALSE))</f>
        <v/>
      </c>
      <c r="AF24" s="164" t="str">
        <f>IF(AF23="","",VLOOKUP(AF23,'様式３－２'!$C$7:$L$48,10,FALSE))</f>
        <v/>
      </c>
      <c r="AG24" s="165" t="str">
        <f>IF(AG23="","",VLOOKUP(AG23,'様式３－２'!$C$7:$L$48,10,FALSE))</f>
        <v/>
      </c>
      <c r="AH24" s="163" t="str">
        <f>IF(AH23="","",VLOOKUP(AH23,'様式３－２'!$C$7:$L$48,10,FALSE))</f>
        <v/>
      </c>
      <c r="AI24" s="164" t="str">
        <f>IF(AI23="","",VLOOKUP(AI23,'様式３－２'!$C$7:$L$48,10,FALSE))</f>
        <v/>
      </c>
      <c r="AJ24" s="164" t="str">
        <f>IF(AJ23="","",VLOOKUP(AJ23,'様式３－２'!$C$7:$L$48,10,FALSE))</f>
        <v/>
      </c>
      <c r="AK24" s="164" t="str">
        <f>IF(AK23="","",VLOOKUP(AK23,'様式３－２'!$C$7:$L$48,10,FALSE))</f>
        <v/>
      </c>
      <c r="AL24" s="164" t="str">
        <f>IF(AL23="","",VLOOKUP(AL23,'様式３－２'!$C$7:$L$48,10,FALSE))</f>
        <v/>
      </c>
      <c r="AM24" s="164" t="str">
        <f>IF(AM23="","",VLOOKUP(AM23,'様式３－２'!$C$7:$L$48,10,FALSE))</f>
        <v/>
      </c>
      <c r="AN24" s="165" t="str">
        <f>IF(AN23="","",VLOOKUP(AN23,'様式３－２'!$C$7:$L$48,10,FALSE))</f>
        <v/>
      </c>
      <c r="AO24" s="163" t="str">
        <f>IF(AO23="","",VLOOKUP(AO23,'様式３－２'!$C$7:$L$48,10,FALSE))</f>
        <v/>
      </c>
      <c r="AP24" s="164" t="str">
        <f>IF(AP23="","",VLOOKUP(AP23,'様式３－２'!$C$7:$L$48,10,FALSE))</f>
        <v/>
      </c>
      <c r="AQ24" s="164" t="str">
        <f>IF(AQ23="","",VLOOKUP(AQ23,'様式３－２'!$C$7:$L$48,10,FALSE))</f>
        <v/>
      </c>
      <c r="AR24" s="164" t="str">
        <f>IF(AR23="","",VLOOKUP(AR23,'様式３－２'!$C$7:$L$48,10,FALSE))</f>
        <v/>
      </c>
      <c r="AS24" s="164" t="str">
        <f>IF(AS23="","",VLOOKUP(AS23,'様式３－２'!$C$7:$L$48,10,FALSE))</f>
        <v/>
      </c>
      <c r="AT24" s="164" t="str">
        <f>IF(AT23="","",VLOOKUP(AT23,'様式３－２'!$C$7:$L$48,10,FALSE))</f>
        <v/>
      </c>
      <c r="AU24" s="165" t="str">
        <f>IF(AU23="","",VLOOKUP(AU23,'様式３－２'!$C$7:$L$48,10,FALSE))</f>
        <v/>
      </c>
      <c r="AV24" s="163" t="str">
        <f>IF(AV23="","",VLOOKUP(AV23,'様式３－２'!$C$7:$L$48,10,FALSE))</f>
        <v/>
      </c>
      <c r="AW24" s="164" t="str">
        <f>IF(AW23="","",VLOOKUP(AW23,'様式３－２'!$C$7:$L$48,10,FALSE))</f>
        <v/>
      </c>
      <c r="AX24" s="164" t="str">
        <f>IF(AX23="","",VLOOKUP(AX23,'様式３－２'!$C$7:$L$48,10,FALSE))</f>
        <v/>
      </c>
      <c r="AY24" s="164" t="str">
        <f>IF(AY23="","",VLOOKUP(AY23,'様式３－２'!$C$7:$L$48,10,FALSE))</f>
        <v/>
      </c>
      <c r="AZ24" s="164" t="str">
        <f>IF(AZ23="","",VLOOKUP(AZ23,'様式３－２'!$C$7:$L$48,10,FALSE))</f>
        <v/>
      </c>
      <c r="BA24" s="164" t="str">
        <f>IF(BA23="","",VLOOKUP(BA23,'様式３－２'!$C$7:$L$48,10,FALSE))</f>
        <v/>
      </c>
      <c r="BB24" s="165" t="str">
        <f>IF(BB23="","",VLOOKUP(BB23,'様式３－２'!$C$7:$L$48,10,FALSE))</f>
        <v/>
      </c>
      <c r="BC24" s="163" t="str">
        <f>IF(BC23="","",VLOOKUP(BC23,'様式３－２'!$C$7:$L$48,10,FALSE))</f>
        <v/>
      </c>
      <c r="BD24" s="164" t="str">
        <f>IF(BD23="","",VLOOKUP(BD23,'様式３－２'!$C$7:$L$48,10,FALSE))</f>
        <v/>
      </c>
      <c r="BE24" s="164" t="str">
        <f>IF(BE23="","",VLOOKUP(BE23,'様式３－２'!$C$7:$L$48,10,FALSE))</f>
        <v/>
      </c>
      <c r="BF24" s="321">
        <f>IF($BI$3="４週",SUM(AA24:BB24),IF($BI$3="暦月",SUM(AA24:BE24),""))</f>
        <v>0</v>
      </c>
      <c r="BG24" s="322"/>
      <c r="BH24" s="323">
        <f>IF($BI$3="４週",BF24/4,IF($BI$3="暦月",(BF24/($BI$8/7)),""))</f>
        <v>0</v>
      </c>
      <c r="BI24" s="322"/>
      <c r="BJ24" s="311"/>
      <c r="BK24" s="312"/>
      <c r="BL24" s="312"/>
      <c r="BM24" s="312"/>
      <c r="BN24" s="313"/>
    </row>
    <row r="25" spans="2:66" ht="20.25" customHeight="1" x14ac:dyDescent="0.4">
      <c r="B25" s="277">
        <f>B23+1</f>
        <v>5</v>
      </c>
      <c r="C25" s="402"/>
      <c r="D25" s="404"/>
      <c r="E25" s="366"/>
      <c r="F25" s="405"/>
      <c r="G25" s="279"/>
      <c r="H25" s="280"/>
      <c r="I25" s="153"/>
      <c r="J25" s="154"/>
      <c r="K25" s="153"/>
      <c r="L25" s="154"/>
      <c r="M25" s="283"/>
      <c r="N25" s="284"/>
      <c r="O25" s="287"/>
      <c r="P25" s="288"/>
      <c r="Q25" s="288"/>
      <c r="R25" s="280"/>
      <c r="S25" s="256"/>
      <c r="T25" s="257"/>
      <c r="U25" s="257"/>
      <c r="V25" s="257"/>
      <c r="W25" s="258"/>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2"/>
      <c r="BG25" s="263"/>
      <c r="BH25" s="264"/>
      <c r="BI25" s="265"/>
      <c r="BJ25" s="266"/>
      <c r="BK25" s="267"/>
      <c r="BL25" s="267"/>
      <c r="BM25" s="267"/>
      <c r="BN25" s="268"/>
    </row>
    <row r="26" spans="2:66" ht="20.25" customHeight="1" x14ac:dyDescent="0.4">
      <c r="B26" s="297"/>
      <c r="C26" s="403"/>
      <c r="D26" s="406"/>
      <c r="E26" s="366"/>
      <c r="F26" s="405"/>
      <c r="G26" s="315"/>
      <c r="H26" s="316"/>
      <c r="I26" s="153"/>
      <c r="J26" s="154">
        <f>G25</f>
        <v>0</v>
      </c>
      <c r="K26" s="153"/>
      <c r="L26" s="154">
        <f>M25</f>
        <v>0</v>
      </c>
      <c r="M26" s="317"/>
      <c r="N26" s="318"/>
      <c r="O26" s="319"/>
      <c r="P26" s="320"/>
      <c r="Q26" s="320"/>
      <c r="R26" s="316"/>
      <c r="S26" s="256"/>
      <c r="T26" s="257"/>
      <c r="U26" s="257"/>
      <c r="V26" s="257"/>
      <c r="W26" s="258"/>
      <c r="X26" s="186" t="s">
        <v>203</v>
      </c>
      <c r="Y26" s="110"/>
      <c r="Z26" s="187"/>
      <c r="AA26" s="163" t="str">
        <f>IF(AA25="","",VLOOKUP(AA25,'様式３－２'!$C$7:$L$48,10,FALSE))</f>
        <v/>
      </c>
      <c r="AB26" s="164" t="str">
        <f>IF(AB25="","",VLOOKUP(AB25,'様式３－２'!$C$7:$L$48,10,FALSE))</f>
        <v/>
      </c>
      <c r="AC26" s="164" t="str">
        <f>IF(AC25="","",VLOOKUP(AC25,'様式３－２'!$C$7:$L$48,10,FALSE))</f>
        <v/>
      </c>
      <c r="AD26" s="164" t="str">
        <f>IF(AD25="","",VLOOKUP(AD25,'様式３－２'!$C$7:$L$48,10,FALSE))</f>
        <v/>
      </c>
      <c r="AE26" s="164" t="str">
        <f>IF(AE25="","",VLOOKUP(AE25,'様式３－２'!$C$7:$L$48,10,FALSE))</f>
        <v/>
      </c>
      <c r="AF26" s="164" t="str">
        <f>IF(AF25="","",VLOOKUP(AF25,'様式３－２'!$C$7:$L$48,10,FALSE))</f>
        <v/>
      </c>
      <c r="AG26" s="165" t="str">
        <f>IF(AG25="","",VLOOKUP(AG25,'様式３－２'!$C$7:$L$48,10,FALSE))</f>
        <v/>
      </c>
      <c r="AH26" s="163" t="str">
        <f>IF(AH25="","",VLOOKUP(AH25,'様式３－２'!$C$7:$L$48,10,FALSE))</f>
        <v/>
      </c>
      <c r="AI26" s="164" t="str">
        <f>IF(AI25="","",VLOOKUP(AI25,'様式３－２'!$C$7:$L$48,10,FALSE))</f>
        <v/>
      </c>
      <c r="AJ26" s="164" t="str">
        <f>IF(AJ25="","",VLOOKUP(AJ25,'様式３－２'!$C$7:$L$48,10,FALSE))</f>
        <v/>
      </c>
      <c r="AK26" s="164" t="str">
        <f>IF(AK25="","",VLOOKUP(AK25,'様式３－２'!$C$7:$L$48,10,FALSE))</f>
        <v/>
      </c>
      <c r="AL26" s="164" t="str">
        <f>IF(AL25="","",VLOOKUP(AL25,'様式３－２'!$C$7:$L$48,10,FALSE))</f>
        <v/>
      </c>
      <c r="AM26" s="164" t="str">
        <f>IF(AM25="","",VLOOKUP(AM25,'様式３－２'!$C$7:$L$48,10,FALSE))</f>
        <v/>
      </c>
      <c r="AN26" s="165" t="str">
        <f>IF(AN25="","",VLOOKUP(AN25,'様式３－２'!$C$7:$L$48,10,FALSE))</f>
        <v/>
      </c>
      <c r="AO26" s="163" t="str">
        <f>IF(AO25="","",VLOOKUP(AO25,'様式３－２'!$C$7:$L$48,10,FALSE))</f>
        <v/>
      </c>
      <c r="AP26" s="164" t="str">
        <f>IF(AP25="","",VLOOKUP(AP25,'様式３－２'!$C$7:$L$48,10,FALSE))</f>
        <v/>
      </c>
      <c r="AQ26" s="164" t="str">
        <f>IF(AQ25="","",VLOOKUP(AQ25,'様式３－２'!$C$7:$L$48,10,FALSE))</f>
        <v/>
      </c>
      <c r="AR26" s="164" t="str">
        <f>IF(AR25="","",VLOOKUP(AR25,'様式３－２'!$C$7:$L$48,10,FALSE))</f>
        <v/>
      </c>
      <c r="AS26" s="164" t="str">
        <f>IF(AS25="","",VLOOKUP(AS25,'様式３－２'!$C$7:$L$48,10,FALSE))</f>
        <v/>
      </c>
      <c r="AT26" s="164" t="str">
        <f>IF(AT25="","",VLOOKUP(AT25,'様式３－２'!$C$7:$L$48,10,FALSE))</f>
        <v/>
      </c>
      <c r="AU26" s="165" t="str">
        <f>IF(AU25="","",VLOOKUP(AU25,'様式３－２'!$C$7:$L$48,10,FALSE))</f>
        <v/>
      </c>
      <c r="AV26" s="163" t="str">
        <f>IF(AV25="","",VLOOKUP(AV25,'様式３－２'!$C$7:$L$48,10,FALSE))</f>
        <v/>
      </c>
      <c r="AW26" s="164" t="str">
        <f>IF(AW25="","",VLOOKUP(AW25,'様式３－２'!$C$7:$L$48,10,FALSE))</f>
        <v/>
      </c>
      <c r="AX26" s="164" t="str">
        <f>IF(AX25="","",VLOOKUP(AX25,'様式３－２'!$C$7:$L$48,10,FALSE))</f>
        <v/>
      </c>
      <c r="AY26" s="164" t="str">
        <f>IF(AY25="","",VLOOKUP(AY25,'様式３－２'!$C$7:$L$48,10,FALSE))</f>
        <v/>
      </c>
      <c r="AZ26" s="164" t="str">
        <f>IF(AZ25="","",VLOOKUP(AZ25,'様式３－２'!$C$7:$L$48,10,FALSE))</f>
        <v/>
      </c>
      <c r="BA26" s="164" t="str">
        <f>IF(BA25="","",VLOOKUP(BA25,'様式３－２'!$C$7:$L$48,10,FALSE))</f>
        <v/>
      </c>
      <c r="BB26" s="165" t="str">
        <f>IF(BB25="","",VLOOKUP(BB25,'様式３－２'!$C$7:$L$48,10,FALSE))</f>
        <v/>
      </c>
      <c r="BC26" s="163" t="str">
        <f>IF(BC25="","",VLOOKUP(BC25,'様式３－２'!$C$7:$L$48,10,FALSE))</f>
        <v/>
      </c>
      <c r="BD26" s="164" t="str">
        <f>IF(BD25="","",VLOOKUP(BD25,'様式３－２'!$C$7:$L$48,10,FALSE))</f>
        <v/>
      </c>
      <c r="BE26" s="164" t="str">
        <f>IF(BE25="","",VLOOKUP(BE25,'様式３－２'!$C$7:$L$48,10,FALSE))</f>
        <v/>
      </c>
      <c r="BF26" s="321">
        <f>IF($BI$3="４週",SUM(AA26:BB26),IF($BI$3="暦月",SUM(AA26:BE26),""))</f>
        <v>0</v>
      </c>
      <c r="BG26" s="322"/>
      <c r="BH26" s="323">
        <f>IF($BI$3="４週",BF26/4,IF($BI$3="暦月",(BF26/($BI$8/7)),""))</f>
        <v>0</v>
      </c>
      <c r="BI26" s="322"/>
      <c r="BJ26" s="311"/>
      <c r="BK26" s="312"/>
      <c r="BL26" s="312"/>
      <c r="BM26" s="312"/>
      <c r="BN26" s="313"/>
    </row>
    <row r="27" spans="2:66" ht="20.25" customHeight="1" x14ac:dyDescent="0.4">
      <c r="B27" s="277">
        <f>B25+1</f>
        <v>6</v>
      </c>
      <c r="C27" s="402"/>
      <c r="D27" s="404"/>
      <c r="E27" s="366"/>
      <c r="F27" s="405"/>
      <c r="G27" s="279"/>
      <c r="H27" s="280"/>
      <c r="I27" s="153"/>
      <c r="J27" s="154"/>
      <c r="K27" s="153"/>
      <c r="L27" s="154"/>
      <c r="M27" s="283"/>
      <c r="N27" s="284"/>
      <c r="O27" s="287"/>
      <c r="P27" s="288"/>
      <c r="Q27" s="288"/>
      <c r="R27" s="280"/>
      <c r="S27" s="256"/>
      <c r="T27" s="257"/>
      <c r="U27" s="257"/>
      <c r="V27" s="257"/>
      <c r="W27" s="258"/>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2"/>
      <c r="BG27" s="263"/>
      <c r="BH27" s="264"/>
      <c r="BI27" s="265"/>
      <c r="BJ27" s="266"/>
      <c r="BK27" s="267"/>
      <c r="BL27" s="267"/>
      <c r="BM27" s="267"/>
      <c r="BN27" s="268"/>
    </row>
    <row r="28" spans="2:66" ht="20.25" customHeight="1" x14ac:dyDescent="0.4">
      <c r="B28" s="297"/>
      <c r="C28" s="403"/>
      <c r="D28" s="406"/>
      <c r="E28" s="366"/>
      <c r="F28" s="405"/>
      <c r="G28" s="315"/>
      <c r="H28" s="316"/>
      <c r="I28" s="153"/>
      <c r="J28" s="154">
        <f>G27</f>
        <v>0</v>
      </c>
      <c r="K28" s="153"/>
      <c r="L28" s="154">
        <f>M27</f>
        <v>0</v>
      </c>
      <c r="M28" s="317"/>
      <c r="N28" s="318"/>
      <c r="O28" s="319"/>
      <c r="P28" s="320"/>
      <c r="Q28" s="320"/>
      <c r="R28" s="316"/>
      <c r="S28" s="256"/>
      <c r="T28" s="257"/>
      <c r="U28" s="257"/>
      <c r="V28" s="257"/>
      <c r="W28" s="258"/>
      <c r="X28" s="102" t="s">
        <v>203</v>
      </c>
      <c r="Y28" s="103"/>
      <c r="Z28" s="104"/>
      <c r="AA28" s="163" t="str">
        <f>IF(AA27="","",VLOOKUP(AA27,'様式３－２'!$C$7:$L$48,10,FALSE))</f>
        <v/>
      </c>
      <c r="AB28" s="164" t="str">
        <f>IF(AB27="","",VLOOKUP(AB27,'様式３－２'!$C$7:$L$48,10,FALSE))</f>
        <v/>
      </c>
      <c r="AC28" s="164" t="str">
        <f>IF(AC27="","",VLOOKUP(AC27,'様式３－２'!$C$7:$L$48,10,FALSE))</f>
        <v/>
      </c>
      <c r="AD28" s="164" t="str">
        <f>IF(AD27="","",VLOOKUP(AD27,'様式３－２'!$C$7:$L$48,10,FALSE))</f>
        <v/>
      </c>
      <c r="AE28" s="164" t="str">
        <f>IF(AE27="","",VLOOKUP(AE27,'様式３－２'!$C$7:$L$48,10,FALSE))</f>
        <v/>
      </c>
      <c r="AF28" s="164" t="str">
        <f>IF(AF27="","",VLOOKUP(AF27,'様式３－２'!$C$7:$L$48,10,FALSE))</f>
        <v/>
      </c>
      <c r="AG28" s="165" t="str">
        <f>IF(AG27="","",VLOOKUP(AG27,'様式３－２'!$C$7:$L$48,10,FALSE))</f>
        <v/>
      </c>
      <c r="AH28" s="163" t="str">
        <f>IF(AH27="","",VLOOKUP(AH27,'様式３－２'!$C$7:$L$48,10,FALSE))</f>
        <v/>
      </c>
      <c r="AI28" s="164" t="str">
        <f>IF(AI27="","",VLOOKUP(AI27,'様式３－２'!$C$7:$L$48,10,FALSE))</f>
        <v/>
      </c>
      <c r="AJ28" s="164" t="str">
        <f>IF(AJ27="","",VLOOKUP(AJ27,'様式３－２'!$C$7:$L$48,10,FALSE))</f>
        <v/>
      </c>
      <c r="AK28" s="164" t="str">
        <f>IF(AK27="","",VLOOKUP(AK27,'様式３－２'!$C$7:$L$48,10,FALSE))</f>
        <v/>
      </c>
      <c r="AL28" s="164" t="str">
        <f>IF(AL27="","",VLOOKUP(AL27,'様式３－２'!$C$7:$L$48,10,FALSE))</f>
        <v/>
      </c>
      <c r="AM28" s="164" t="str">
        <f>IF(AM27="","",VLOOKUP(AM27,'様式３－２'!$C$7:$L$48,10,FALSE))</f>
        <v/>
      </c>
      <c r="AN28" s="165" t="str">
        <f>IF(AN27="","",VLOOKUP(AN27,'様式３－２'!$C$7:$L$48,10,FALSE))</f>
        <v/>
      </c>
      <c r="AO28" s="163" t="str">
        <f>IF(AO27="","",VLOOKUP(AO27,'様式３－２'!$C$7:$L$48,10,FALSE))</f>
        <v/>
      </c>
      <c r="AP28" s="164" t="str">
        <f>IF(AP27="","",VLOOKUP(AP27,'様式３－２'!$C$7:$L$48,10,FALSE))</f>
        <v/>
      </c>
      <c r="AQ28" s="164" t="str">
        <f>IF(AQ27="","",VLOOKUP(AQ27,'様式３－２'!$C$7:$L$48,10,FALSE))</f>
        <v/>
      </c>
      <c r="AR28" s="164" t="str">
        <f>IF(AR27="","",VLOOKUP(AR27,'様式３－２'!$C$7:$L$48,10,FALSE))</f>
        <v/>
      </c>
      <c r="AS28" s="164" t="str">
        <f>IF(AS27="","",VLOOKUP(AS27,'様式３－２'!$C$7:$L$48,10,FALSE))</f>
        <v/>
      </c>
      <c r="AT28" s="164" t="str">
        <f>IF(AT27="","",VLOOKUP(AT27,'様式３－２'!$C$7:$L$48,10,FALSE))</f>
        <v/>
      </c>
      <c r="AU28" s="165" t="str">
        <f>IF(AU27="","",VLOOKUP(AU27,'様式３－２'!$C$7:$L$48,10,FALSE))</f>
        <v/>
      </c>
      <c r="AV28" s="163" t="str">
        <f>IF(AV27="","",VLOOKUP(AV27,'様式３－２'!$C$7:$L$48,10,FALSE))</f>
        <v/>
      </c>
      <c r="AW28" s="164" t="str">
        <f>IF(AW27="","",VLOOKUP(AW27,'様式３－２'!$C$7:$L$48,10,FALSE))</f>
        <v/>
      </c>
      <c r="AX28" s="164" t="str">
        <f>IF(AX27="","",VLOOKUP(AX27,'様式３－２'!$C$7:$L$48,10,FALSE))</f>
        <v/>
      </c>
      <c r="AY28" s="164" t="str">
        <f>IF(AY27="","",VLOOKUP(AY27,'様式３－２'!$C$7:$L$48,10,FALSE))</f>
        <v/>
      </c>
      <c r="AZ28" s="164" t="str">
        <f>IF(AZ27="","",VLOOKUP(AZ27,'様式３－２'!$C$7:$L$48,10,FALSE))</f>
        <v/>
      </c>
      <c r="BA28" s="164" t="str">
        <f>IF(BA27="","",VLOOKUP(BA27,'様式３－２'!$C$7:$L$48,10,FALSE))</f>
        <v/>
      </c>
      <c r="BB28" s="165" t="str">
        <f>IF(BB27="","",VLOOKUP(BB27,'様式３－２'!$C$7:$L$48,10,FALSE))</f>
        <v/>
      </c>
      <c r="BC28" s="163" t="str">
        <f>IF(BC27="","",VLOOKUP(BC27,'様式３－２'!$C$7:$L$48,10,FALSE))</f>
        <v/>
      </c>
      <c r="BD28" s="164" t="str">
        <f>IF(BD27="","",VLOOKUP(BD27,'様式３－２'!$C$7:$L$48,10,FALSE))</f>
        <v/>
      </c>
      <c r="BE28" s="164" t="str">
        <f>IF(BE27="","",VLOOKUP(BE27,'様式３－２'!$C$7:$L$48,10,FALSE))</f>
        <v/>
      </c>
      <c r="BF28" s="321">
        <f>IF($BI$3="４週",SUM(AA28:BB28),IF($BI$3="暦月",SUM(AA28:BE28),""))</f>
        <v>0</v>
      </c>
      <c r="BG28" s="322"/>
      <c r="BH28" s="323">
        <f>IF($BI$3="４週",BF28/4,IF($BI$3="暦月",(BF28/($BI$8/7)),""))</f>
        <v>0</v>
      </c>
      <c r="BI28" s="322"/>
      <c r="BJ28" s="311"/>
      <c r="BK28" s="312"/>
      <c r="BL28" s="312"/>
      <c r="BM28" s="312"/>
      <c r="BN28" s="313"/>
    </row>
    <row r="29" spans="2:66" ht="20.25" customHeight="1" x14ac:dyDescent="0.4">
      <c r="B29" s="277">
        <f>B27+1</f>
        <v>7</v>
      </c>
      <c r="C29" s="402"/>
      <c r="D29" s="404"/>
      <c r="E29" s="366"/>
      <c r="F29" s="405"/>
      <c r="G29" s="279"/>
      <c r="H29" s="280"/>
      <c r="I29" s="153"/>
      <c r="J29" s="154"/>
      <c r="K29" s="153"/>
      <c r="L29" s="154"/>
      <c r="M29" s="283"/>
      <c r="N29" s="284"/>
      <c r="O29" s="287"/>
      <c r="P29" s="288"/>
      <c r="Q29" s="288"/>
      <c r="R29" s="280"/>
      <c r="S29" s="256"/>
      <c r="T29" s="257"/>
      <c r="U29" s="257"/>
      <c r="V29" s="257"/>
      <c r="W29" s="258"/>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2"/>
      <c r="BG29" s="263"/>
      <c r="BH29" s="264"/>
      <c r="BI29" s="265"/>
      <c r="BJ29" s="266"/>
      <c r="BK29" s="267"/>
      <c r="BL29" s="267"/>
      <c r="BM29" s="267"/>
      <c r="BN29" s="268"/>
    </row>
    <row r="30" spans="2:66" ht="20.25" customHeight="1" x14ac:dyDescent="0.4">
      <c r="B30" s="297"/>
      <c r="C30" s="403"/>
      <c r="D30" s="406"/>
      <c r="E30" s="366"/>
      <c r="F30" s="405"/>
      <c r="G30" s="315"/>
      <c r="H30" s="316"/>
      <c r="I30" s="153"/>
      <c r="J30" s="154">
        <f>G29</f>
        <v>0</v>
      </c>
      <c r="K30" s="153"/>
      <c r="L30" s="154">
        <f>M29</f>
        <v>0</v>
      </c>
      <c r="M30" s="317"/>
      <c r="N30" s="318"/>
      <c r="O30" s="319"/>
      <c r="P30" s="320"/>
      <c r="Q30" s="320"/>
      <c r="R30" s="316"/>
      <c r="S30" s="256"/>
      <c r="T30" s="257"/>
      <c r="U30" s="257"/>
      <c r="V30" s="257"/>
      <c r="W30" s="258"/>
      <c r="X30" s="102" t="s">
        <v>203</v>
      </c>
      <c r="Y30" s="103"/>
      <c r="Z30" s="104"/>
      <c r="AA30" s="163" t="str">
        <f>IF(AA29="","",VLOOKUP(AA29,'様式３－２'!$C$7:$L$48,10,FALSE))</f>
        <v/>
      </c>
      <c r="AB30" s="164" t="str">
        <f>IF(AB29="","",VLOOKUP(AB29,'様式３－２'!$C$7:$L$48,10,FALSE))</f>
        <v/>
      </c>
      <c r="AC30" s="164" t="str">
        <f>IF(AC29="","",VLOOKUP(AC29,'様式３－２'!$C$7:$L$48,10,FALSE))</f>
        <v/>
      </c>
      <c r="AD30" s="164" t="str">
        <f>IF(AD29="","",VLOOKUP(AD29,'様式３－２'!$C$7:$L$48,10,FALSE))</f>
        <v/>
      </c>
      <c r="AE30" s="164" t="str">
        <f>IF(AE29="","",VLOOKUP(AE29,'様式３－２'!$C$7:$L$48,10,FALSE))</f>
        <v/>
      </c>
      <c r="AF30" s="164" t="str">
        <f>IF(AF29="","",VLOOKUP(AF29,'様式３－２'!$C$7:$L$48,10,FALSE))</f>
        <v/>
      </c>
      <c r="AG30" s="165" t="str">
        <f>IF(AG29="","",VLOOKUP(AG29,'様式３－２'!$C$7:$L$48,10,FALSE))</f>
        <v/>
      </c>
      <c r="AH30" s="163" t="str">
        <f>IF(AH29="","",VLOOKUP(AH29,'様式３－２'!$C$7:$L$48,10,FALSE))</f>
        <v/>
      </c>
      <c r="AI30" s="164" t="str">
        <f>IF(AI29="","",VLOOKUP(AI29,'様式３－２'!$C$7:$L$48,10,FALSE))</f>
        <v/>
      </c>
      <c r="AJ30" s="164" t="str">
        <f>IF(AJ29="","",VLOOKUP(AJ29,'様式３－２'!$C$7:$L$48,10,FALSE))</f>
        <v/>
      </c>
      <c r="AK30" s="164" t="str">
        <f>IF(AK29="","",VLOOKUP(AK29,'様式３－２'!$C$7:$L$48,10,FALSE))</f>
        <v/>
      </c>
      <c r="AL30" s="164" t="str">
        <f>IF(AL29="","",VLOOKUP(AL29,'様式３－２'!$C$7:$L$48,10,FALSE))</f>
        <v/>
      </c>
      <c r="AM30" s="164" t="str">
        <f>IF(AM29="","",VLOOKUP(AM29,'様式３－２'!$C$7:$L$48,10,FALSE))</f>
        <v/>
      </c>
      <c r="AN30" s="165" t="str">
        <f>IF(AN29="","",VLOOKUP(AN29,'様式３－２'!$C$7:$L$48,10,FALSE))</f>
        <v/>
      </c>
      <c r="AO30" s="163" t="str">
        <f>IF(AO29="","",VLOOKUP(AO29,'様式３－２'!$C$7:$L$48,10,FALSE))</f>
        <v/>
      </c>
      <c r="AP30" s="164" t="str">
        <f>IF(AP29="","",VLOOKUP(AP29,'様式３－２'!$C$7:$L$48,10,FALSE))</f>
        <v/>
      </c>
      <c r="AQ30" s="164" t="str">
        <f>IF(AQ29="","",VLOOKUP(AQ29,'様式３－２'!$C$7:$L$48,10,FALSE))</f>
        <v/>
      </c>
      <c r="AR30" s="164" t="str">
        <f>IF(AR29="","",VLOOKUP(AR29,'様式３－２'!$C$7:$L$48,10,FALSE))</f>
        <v/>
      </c>
      <c r="AS30" s="164" t="str">
        <f>IF(AS29="","",VLOOKUP(AS29,'様式３－２'!$C$7:$L$48,10,FALSE))</f>
        <v/>
      </c>
      <c r="AT30" s="164" t="str">
        <f>IF(AT29="","",VLOOKUP(AT29,'様式３－２'!$C$7:$L$48,10,FALSE))</f>
        <v/>
      </c>
      <c r="AU30" s="165" t="str">
        <f>IF(AU29="","",VLOOKUP(AU29,'様式３－２'!$C$7:$L$48,10,FALSE))</f>
        <v/>
      </c>
      <c r="AV30" s="163" t="str">
        <f>IF(AV29="","",VLOOKUP(AV29,'様式３－２'!$C$7:$L$48,10,FALSE))</f>
        <v/>
      </c>
      <c r="AW30" s="164" t="str">
        <f>IF(AW29="","",VLOOKUP(AW29,'様式３－２'!$C$7:$L$48,10,FALSE))</f>
        <v/>
      </c>
      <c r="AX30" s="164" t="str">
        <f>IF(AX29="","",VLOOKUP(AX29,'様式３－２'!$C$7:$L$48,10,FALSE))</f>
        <v/>
      </c>
      <c r="AY30" s="164" t="str">
        <f>IF(AY29="","",VLOOKUP(AY29,'様式３－２'!$C$7:$L$48,10,FALSE))</f>
        <v/>
      </c>
      <c r="AZ30" s="164" t="str">
        <f>IF(AZ29="","",VLOOKUP(AZ29,'様式３－２'!$C$7:$L$48,10,FALSE))</f>
        <v/>
      </c>
      <c r="BA30" s="164" t="str">
        <f>IF(BA29="","",VLOOKUP(BA29,'様式３－２'!$C$7:$L$48,10,FALSE))</f>
        <v/>
      </c>
      <c r="BB30" s="165" t="str">
        <f>IF(BB29="","",VLOOKUP(BB29,'様式３－２'!$C$7:$L$48,10,FALSE))</f>
        <v/>
      </c>
      <c r="BC30" s="163" t="str">
        <f>IF(BC29="","",VLOOKUP(BC29,'様式３－２'!$C$7:$L$48,10,FALSE))</f>
        <v/>
      </c>
      <c r="BD30" s="164" t="str">
        <f>IF(BD29="","",VLOOKUP(BD29,'様式３－２'!$C$7:$L$48,10,FALSE))</f>
        <v/>
      </c>
      <c r="BE30" s="164" t="str">
        <f>IF(BE29="","",VLOOKUP(BE29,'様式３－２'!$C$7:$L$48,10,FALSE))</f>
        <v/>
      </c>
      <c r="BF30" s="321">
        <f>IF($BI$3="４週",SUM(AA30:BB30),IF($BI$3="暦月",SUM(AA30:BE30),""))</f>
        <v>0</v>
      </c>
      <c r="BG30" s="322"/>
      <c r="BH30" s="323">
        <f>IF($BI$3="４週",BF30/4,IF($BI$3="暦月",(BF30/($BI$8/7)),""))</f>
        <v>0</v>
      </c>
      <c r="BI30" s="322"/>
      <c r="BJ30" s="311"/>
      <c r="BK30" s="312"/>
      <c r="BL30" s="312"/>
      <c r="BM30" s="312"/>
      <c r="BN30" s="313"/>
    </row>
    <row r="31" spans="2:66" ht="20.25" customHeight="1" x14ac:dyDescent="0.4">
      <c r="B31" s="277">
        <f>B29+1</f>
        <v>8</v>
      </c>
      <c r="C31" s="402"/>
      <c r="D31" s="404"/>
      <c r="E31" s="366"/>
      <c r="F31" s="405"/>
      <c r="G31" s="279"/>
      <c r="H31" s="280"/>
      <c r="I31" s="153"/>
      <c r="J31" s="154"/>
      <c r="K31" s="153"/>
      <c r="L31" s="154"/>
      <c r="M31" s="283"/>
      <c r="N31" s="284"/>
      <c r="O31" s="287"/>
      <c r="P31" s="288"/>
      <c r="Q31" s="288"/>
      <c r="R31" s="280"/>
      <c r="S31" s="256"/>
      <c r="T31" s="257"/>
      <c r="U31" s="257"/>
      <c r="V31" s="257"/>
      <c r="W31" s="258"/>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2"/>
      <c r="BG31" s="263"/>
      <c r="BH31" s="264"/>
      <c r="BI31" s="265"/>
      <c r="BJ31" s="266"/>
      <c r="BK31" s="267"/>
      <c r="BL31" s="267"/>
      <c r="BM31" s="267"/>
      <c r="BN31" s="268"/>
    </row>
    <row r="32" spans="2:66" ht="20.25" customHeight="1" x14ac:dyDescent="0.4">
      <c r="B32" s="297"/>
      <c r="C32" s="403"/>
      <c r="D32" s="406"/>
      <c r="E32" s="366"/>
      <c r="F32" s="405"/>
      <c r="G32" s="315"/>
      <c r="H32" s="316"/>
      <c r="I32" s="153"/>
      <c r="J32" s="154">
        <f>G31</f>
        <v>0</v>
      </c>
      <c r="K32" s="153"/>
      <c r="L32" s="154">
        <f>M31</f>
        <v>0</v>
      </c>
      <c r="M32" s="317"/>
      <c r="N32" s="318"/>
      <c r="O32" s="319"/>
      <c r="P32" s="320"/>
      <c r="Q32" s="320"/>
      <c r="R32" s="316"/>
      <c r="S32" s="256"/>
      <c r="T32" s="257"/>
      <c r="U32" s="257"/>
      <c r="V32" s="257"/>
      <c r="W32" s="258"/>
      <c r="X32" s="102" t="s">
        <v>203</v>
      </c>
      <c r="Y32" s="103"/>
      <c r="Z32" s="104"/>
      <c r="AA32" s="163" t="str">
        <f>IF(AA31="","",VLOOKUP(AA31,'様式３－２'!$C$7:$L$48,10,FALSE))</f>
        <v/>
      </c>
      <c r="AB32" s="164" t="str">
        <f>IF(AB31="","",VLOOKUP(AB31,'様式３－２'!$C$7:$L$48,10,FALSE))</f>
        <v/>
      </c>
      <c r="AC32" s="164" t="str">
        <f>IF(AC31="","",VLOOKUP(AC31,'様式３－２'!$C$7:$L$48,10,FALSE))</f>
        <v/>
      </c>
      <c r="AD32" s="164" t="str">
        <f>IF(AD31="","",VLOOKUP(AD31,'様式３－２'!$C$7:$L$48,10,FALSE))</f>
        <v/>
      </c>
      <c r="AE32" s="164" t="str">
        <f>IF(AE31="","",VLOOKUP(AE31,'様式３－２'!$C$7:$L$48,10,FALSE))</f>
        <v/>
      </c>
      <c r="AF32" s="164" t="str">
        <f>IF(AF31="","",VLOOKUP(AF31,'様式３－２'!$C$7:$L$48,10,FALSE))</f>
        <v/>
      </c>
      <c r="AG32" s="165" t="str">
        <f>IF(AG31="","",VLOOKUP(AG31,'様式３－２'!$C$7:$L$48,10,FALSE))</f>
        <v/>
      </c>
      <c r="AH32" s="163" t="str">
        <f>IF(AH31="","",VLOOKUP(AH31,'様式３－２'!$C$7:$L$48,10,FALSE))</f>
        <v/>
      </c>
      <c r="AI32" s="164" t="str">
        <f>IF(AI31="","",VLOOKUP(AI31,'様式３－２'!$C$7:$L$48,10,FALSE))</f>
        <v/>
      </c>
      <c r="AJ32" s="164" t="str">
        <f>IF(AJ31="","",VLOOKUP(AJ31,'様式３－２'!$C$7:$L$48,10,FALSE))</f>
        <v/>
      </c>
      <c r="AK32" s="164" t="str">
        <f>IF(AK31="","",VLOOKUP(AK31,'様式３－２'!$C$7:$L$48,10,FALSE))</f>
        <v/>
      </c>
      <c r="AL32" s="164" t="str">
        <f>IF(AL31="","",VLOOKUP(AL31,'様式３－２'!$C$7:$L$48,10,FALSE))</f>
        <v/>
      </c>
      <c r="AM32" s="164" t="str">
        <f>IF(AM31="","",VLOOKUP(AM31,'様式３－２'!$C$7:$L$48,10,FALSE))</f>
        <v/>
      </c>
      <c r="AN32" s="165" t="str">
        <f>IF(AN31="","",VLOOKUP(AN31,'様式３－２'!$C$7:$L$48,10,FALSE))</f>
        <v/>
      </c>
      <c r="AO32" s="163" t="str">
        <f>IF(AO31="","",VLOOKUP(AO31,'様式３－２'!$C$7:$L$48,10,FALSE))</f>
        <v/>
      </c>
      <c r="AP32" s="164" t="str">
        <f>IF(AP31="","",VLOOKUP(AP31,'様式３－２'!$C$7:$L$48,10,FALSE))</f>
        <v/>
      </c>
      <c r="AQ32" s="164" t="str">
        <f>IF(AQ31="","",VLOOKUP(AQ31,'様式３－２'!$C$7:$L$48,10,FALSE))</f>
        <v/>
      </c>
      <c r="AR32" s="164" t="str">
        <f>IF(AR31="","",VLOOKUP(AR31,'様式３－２'!$C$7:$L$48,10,FALSE))</f>
        <v/>
      </c>
      <c r="AS32" s="164" t="str">
        <f>IF(AS31="","",VLOOKUP(AS31,'様式３－２'!$C$7:$L$48,10,FALSE))</f>
        <v/>
      </c>
      <c r="AT32" s="164" t="str">
        <f>IF(AT31="","",VLOOKUP(AT31,'様式３－２'!$C$7:$L$48,10,FALSE))</f>
        <v/>
      </c>
      <c r="AU32" s="165" t="str">
        <f>IF(AU31="","",VLOOKUP(AU31,'様式３－２'!$C$7:$L$48,10,FALSE))</f>
        <v/>
      </c>
      <c r="AV32" s="163" t="str">
        <f>IF(AV31="","",VLOOKUP(AV31,'様式３－２'!$C$7:$L$48,10,FALSE))</f>
        <v/>
      </c>
      <c r="AW32" s="164" t="str">
        <f>IF(AW31="","",VLOOKUP(AW31,'様式３－２'!$C$7:$L$48,10,FALSE))</f>
        <v/>
      </c>
      <c r="AX32" s="164" t="str">
        <f>IF(AX31="","",VLOOKUP(AX31,'様式３－２'!$C$7:$L$48,10,FALSE))</f>
        <v/>
      </c>
      <c r="AY32" s="164" t="str">
        <f>IF(AY31="","",VLOOKUP(AY31,'様式３－２'!$C$7:$L$48,10,FALSE))</f>
        <v/>
      </c>
      <c r="AZ32" s="164" t="str">
        <f>IF(AZ31="","",VLOOKUP(AZ31,'様式３－２'!$C$7:$L$48,10,FALSE))</f>
        <v/>
      </c>
      <c r="BA32" s="164" t="str">
        <f>IF(BA31="","",VLOOKUP(BA31,'様式３－２'!$C$7:$L$48,10,FALSE))</f>
        <v/>
      </c>
      <c r="BB32" s="165" t="str">
        <f>IF(BB31="","",VLOOKUP(BB31,'様式３－２'!$C$7:$L$48,10,FALSE))</f>
        <v/>
      </c>
      <c r="BC32" s="163" t="str">
        <f>IF(BC31="","",VLOOKUP(BC31,'様式３－２'!$C$7:$L$48,10,FALSE))</f>
        <v/>
      </c>
      <c r="BD32" s="164" t="str">
        <f>IF(BD31="","",VLOOKUP(BD31,'様式３－２'!$C$7:$L$48,10,FALSE))</f>
        <v/>
      </c>
      <c r="BE32" s="164" t="str">
        <f>IF(BE31="","",VLOOKUP(BE31,'様式３－２'!$C$7:$L$48,10,FALSE))</f>
        <v/>
      </c>
      <c r="BF32" s="321">
        <f>IF($BI$3="４週",SUM(AA32:BB32),IF($BI$3="暦月",SUM(AA32:BE32),""))</f>
        <v>0</v>
      </c>
      <c r="BG32" s="322"/>
      <c r="BH32" s="323">
        <f>IF($BI$3="４週",BF32/4,IF($BI$3="暦月",(BF32/($BI$8/7)),""))</f>
        <v>0</v>
      </c>
      <c r="BI32" s="322"/>
      <c r="BJ32" s="311"/>
      <c r="BK32" s="312"/>
      <c r="BL32" s="312"/>
      <c r="BM32" s="312"/>
      <c r="BN32" s="313"/>
    </row>
    <row r="33" spans="2:66" ht="20.25" customHeight="1" x14ac:dyDescent="0.4">
      <c r="B33" s="277">
        <f>B31+1</f>
        <v>9</v>
      </c>
      <c r="C33" s="402"/>
      <c r="D33" s="404"/>
      <c r="E33" s="366"/>
      <c r="F33" s="405"/>
      <c r="G33" s="279"/>
      <c r="H33" s="280"/>
      <c r="I33" s="153"/>
      <c r="J33" s="154"/>
      <c r="K33" s="153"/>
      <c r="L33" s="154"/>
      <c r="M33" s="283"/>
      <c r="N33" s="284"/>
      <c r="O33" s="287"/>
      <c r="P33" s="288"/>
      <c r="Q33" s="288"/>
      <c r="R33" s="280"/>
      <c r="S33" s="256"/>
      <c r="T33" s="257"/>
      <c r="U33" s="257"/>
      <c r="V33" s="257"/>
      <c r="W33" s="258"/>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2"/>
      <c r="BG33" s="263"/>
      <c r="BH33" s="264"/>
      <c r="BI33" s="265"/>
      <c r="BJ33" s="266"/>
      <c r="BK33" s="267"/>
      <c r="BL33" s="267"/>
      <c r="BM33" s="267"/>
      <c r="BN33" s="268"/>
    </row>
    <row r="34" spans="2:66" ht="20.25" customHeight="1" x14ac:dyDescent="0.4">
      <c r="B34" s="297"/>
      <c r="C34" s="403"/>
      <c r="D34" s="406"/>
      <c r="E34" s="366"/>
      <c r="F34" s="405"/>
      <c r="G34" s="315"/>
      <c r="H34" s="316"/>
      <c r="I34" s="153"/>
      <c r="J34" s="154">
        <f>G33</f>
        <v>0</v>
      </c>
      <c r="K34" s="153"/>
      <c r="L34" s="154">
        <f>M33</f>
        <v>0</v>
      </c>
      <c r="M34" s="317"/>
      <c r="N34" s="318"/>
      <c r="O34" s="319"/>
      <c r="P34" s="320"/>
      <c r="Q34" s="320"/>
      <c r="R34" s="316"/>
      <c r="S34" s="256"/>
      <c r="T34" s="257"/>
      <c r="U34" s="257"/>
      <c r="V34" s="257"/>
      <c r="W34" s="258"/>
      <c r="X34" s="186" t="s">
        <v>203</v>
      </c>
      <c r="Y34" s="110"/>
      <c r="Z34" s="187"/>
      <c r="AA34" s="163" t="str">
        <f>IF(AA33="","",VLOOKUP(AA33,'様式３－２'!$C$7:$L$48,10,FALSE))</f>
        <v/>
      </c>
      <c r="AB34" s="164" t="str">
        <f>IF(AB33="","",VLOOKUP(AB33,'様式３－２'!$C$7:$L$48,10,FALSE))</f>
        <v/>
      </c>
      <c r="AC34" s="164" t="str">
        <f>IF(AC33="","",VLOOKUP(AC33,'様式３－２'!$C$7:$L$48,10,FALSE))</f>
        <v/>
      </c>
      <c r="AD34" s="164" t="str">
        <f>IF(AD33="","",VLOOKUP(AD33,'様式３－２'!$C$7:$L$48,10,FALSE))</f>
        <v/>
      </c>
      <c r="AE34" s="164" t="str">
        <f>IF(AE33="","",VLOOKUP(AE33,'様式３－２'!$C$7:$L$48,10,FALSE))</f>
        <v/>
      </c>
      <c r="AF34" s="164" t="str">
        <f>IF(AF33="","",VLOOKUP(AF33,'様式３－２'!$C$7:$L$48,10,FALSE))</f>
        <v/>
      </c>
      <c r="AG34" s="165" t="str">
        <f>IF(AG33="","",VLOOKUP(AG33,'様式３－２'!$C$7:$L$48,10,FALSE))</f>
        <v/>
      </c>
      <c r="AH34" s="163" t="str">
        <f>IF(AH33="","",VLOOKUP(AH33,'様式３－２'!$C$7:$L$48,10,FALSE))</f>
        <v/>
      </c>
      <c r="AI34" s="164" t="str">
        <f>IF(AI33="","",VLOOKUP(AI33,'様式３－２'!$C$7:$L$48,10,FALSE))</f>
        <v/>
      </c>
      <c r="AJ34" s="164" t="str">
        <f>IF(AJ33="","",VLOOKUP(AJ33,'様式３－２'!$C$7:$L$48,10,FALSE))</f>
        <v/>
      </c>
      <c r="AK34" s="164" t="str">
        <f>IF(AK33="","",VLOOKUP(AK33,'様式３－２'!$C$7:$L$48,10,FALSE))</f>
        <v/>
      </c>
      <c r="AL34" s="164" t="str">
        <f>IF(AL33="","",VLOOKUP(AL33,'様式３－２'!$C$7:$L$48,10,FALSE))</f>
        <v/>
      </c>
      <c r="AM34" s="164" t="str">
        <f>IF(AM33="","",VLOOKUP(AM33,'様式３－２'!$C$7:$L$48,10,FALSE))</f>
        <v/>
      </c>
      <c r="AN34" s="165" t="str">
        <f>IF(AN33="","",VLOOKUP(AN33,'様式３－２'!$C$7:$L$48,10,FALSE))</f>
        <v/>
      </c>
      <c r="AO34" s="163" t="str">
        <f>IF(AO33="","",VLOOKUP(AO33,'様式３－２'!$C$7:$L$48,10,FALSE))</f>
        <v/>
      </c>
      <c r="AP34" s="164" t="str">
        <f>IF(AP33="","",VLOOKUP(AP33,'様式３－２'!$C$7:$L$48,10,FALSE))</f>
        <v/>
      </c>
      <c r="AQ34" s="164" t="str">
        <f>IF(AQ33="","",VLOOKUP(AQ33,'様式３－２'!$C$7:$L$48,10,FALSE))</f>
        <v/>
      </c>
      <c r="AR34" s="164" t="str">
        <f>IF(AR33="","",VLOOKUP(AR33,'様式３－２'!$C$7:$L$48,10,FALSE))</f>
        <v/>
      </c>
      <c r="AS34" s="164" t="str">
        <f>IF(AS33="","",VLOOKUP(AS33,'様式３－２'!$C$7:$L$48,10,FALSE))</f>
        <v/>
      </c>
      <c r="AT34" s="164" t="str">
        <f>IF(AT33="","",VLOOKUP(AT33,'様式３－２'!$C$7:$L$48,10,FALSE))</f>
        <v/>
      </c>
      <c r="AU34" s="165" t="str">
        <f>IF(AU33="","",VLOOKUP(AU33,'様式３－２'!$C$7:$L$48,10,FALSE))</f>
        <v/>
      </c>
      <c r="AV34" s="163" t="str">
        <f>IF(AV33="","",VLOOKUP(AV33,'様式３－２'!$C$7:$L$48,10,FALSE))</f>
        <v/>
      </c>
      <c r="AW34" s="164" t="str">
        <f>IF(AW33="","",VLOOKUP(AW33,'様式３－２'!$C$7:$L$48,10,FALSE))</f>
        <v/>
      </c>
      <c r="AX34" s="164" t="str">
        <f>IF(AX33="","",VLOOKUP(AX33,'様式３－２'!$C$7:$L$48,10,FALSE))</f>
        <v/>
      </c>
      <c r="AY34" s="164" t="str">
        <f>IF(AY33="","",VLOOKUP(AY33,'様式３－２'!$C$7:$L$48,10,FALSE))</f>
        <v/>
      </c>
      <c r="AZ34" s="164" t="str">
        <f>IF(AZ33="","",VLOOKUP(AZ33,'様式３－２'!$C$7:$L$48,10,FALSE))</f>
        <v/>
      </c>
      <c r="BA34" s="164" t="str">
        <f>IF(BA33="","",VLOOKUP(BA33,'様式３－２'!$C$7:$L$48,10,FALSE))</f>
        <v/>
      </c>
      <c r="BB34" s="165" t="str">
        <f>IF(BB33="","",VLOOKUP(BB33,'様式３－２'!$C$7:$L$48,10,FALSE))</f>
        <v/>
      </c>
      <c r="BC34" s="163" t="str">
        <f>IF(BC33="","",VLOOKUP(BC33,'様式３－２'!$C$7:$L$48,10,FALSE))</f>
        <v/>
      </c>
      <c r="BD34" s="164" t="str">
        <f>IF(BD33="","",VLOOKUP(BD33,'様式３－２'!$C$7:$L$48,10,FALSE))</f>
        <v/>
      </c>
      <c r="BE34" s="164" t="str">
        <f>IF(BE33="","",VLOOKUP(BE33,'様式３－２'!$C$7:$L$48,10,FALSE))</f>
        <v/>
      </c>
      <c r="BF34" s="321">
        <f>IF($BI$3="４週",SUM(AA34:BB34),IF($BI$3="暦月",SUM(AA34:BE34),""))</f>
        <v>0</v>
      </c>
      <c r="BG34" s="322"/>
      <c r="BH34" s="323">
        <f>IF($BI$3="４週",BF34/4,IF($BI$3="暦月",(BF34/($BI$8/7)),""))</f>
        <v>0</v>
      </c>
      <c r="BI34" s="322"/>
      <c r="BJ34" s="311"/>
      <c r="BK34" s="312"/>
      <c r="BL34" s="312"/>
      <c r="BM34" s="312"/>
      <c r="BN34" s="313"/>
    </row>
    <row r="35" spans="2:66" ht="20.25" customHeight="1" x14ac:dyDescent="0.4">
      <c r="B35" s="277">
        <f>B33+1</f>
        <v>10</v>
      </c>
      <c r="C35" s="402"/>
      <c r="D35" s="404"/>
      <c r="E35" s="366"/>
      <c r="F35" s="405"/>
      <c r="G35" s="279"/>
      <c r="H35" s="280"/>
      <c r="I35" s="153"/>
      <c r="J35" s="154"/>
      <c r="K35" s="153"/>
      <c r="L35" s="154"/>
      <c r="M35" s="283"/>
      <c r="N35" s="284"/>
      <c r="O35" s="287"/>
      <c r="P35" s="288"/>
      <c r="Q35" s="288"/>
      <c r="R35" s="280"/>
      <c r="S35" s="256"/>
      <c r="T35" s="257"/>
      <c r="U35" s="257"/>
      <c r="V35" s="257"/>
      <c r="W35" s="258"/>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2"/>
      <c r="BG35" s="263"/>
      <c r="BH35" s="264"/>
      <c r="BI35" s="265"/>
      <c r="BJ35" s="266"/>
      <c r="BK35" s="267"/>
      <c r="BL35" s="267"/>
      <c r="BM35" s="267"/>
      <c r="BN35" s="268"/>
    </row>
    <row r="36" spans="2:66" ht="20.25" customHeight="1" x14ac:dyDescent="0.4">
      <c r="B36" s="297"/>
      <c r="C36" s="403"/>
      <c r="D36" s="406"/>
      <c r="E36" s="366"/>
      <c r="F36" s="405"/>
      <c r="G36" s="315"/>
      <c r="H36" s="316"/>
      <c r="I36" s="153"/>
      <c r="J36" s="154">
        <f>G35</f>
        <v>0</v>
      </c>
      <c r="K36" s="153"/>
      <c r="L36" s="154">
        <f>M35</f>
        <v>0</v>
      </c>
      <c r="M36" s="317"/>
      <c r="N36" s="318"/>
      <c r="O36" s="319"/>
      <c r="P36" s="320"/>
      <c r="Q36" s="320"/>
      <c r="R36" s="316"/>
      <c r="S36" s="256"/>
      <c r="T36" s="257"/>
      <c r="U36" s="257"/>
      <c r="V36" s="257"/>
      <c r="W36" s="258"/>
      <c r="X36" s="186" t="s">
        <v>203</v>
      </c>
      <c r="Y36" s="110"/>
      <c r="Z36" s="187"/>
      <c r="AA36" s="163" t="str">
        <f>IF(AA35="","",VLOOKUP(AA35,'様式３－２'!$C$7:$L$48,10,FALSE))</f>
        <v/>
      </c>
      <c r="AB36" s="164" t="str">
        <f>IF(AB35="","",VLOOKUP(AB35,'様式３－２'!$C$7:$L$48,10,FALSE))</f>
        <v/>
      </c>
      <c r="AC36" s="164" t="str">
        <f>IF(AC35="","",VLOOKUP(AC35,'様式３－２'!$C$7:$L$48,10,FALSE))</f>
        <v/>
      </c>
      <c r="AD36" s="164" t="str">
        <f>IF(AD35="","",VLOOKUP(AD35,'様式３－２'!$C$7:$L$48,10,FALSE))</f>
        <v/>
      </c>
      <c r="AE36" s="164" t="str">
        <f>IF(AE35="","",VLOOKUP(AE35,'様式３－２'!$C$7:$L$48,10,FALSE))</f>
        <v/>
      </c>
      <c r="AF36" s="164" t="str">
        <f>IF(AF35="","",VLOOKUP(AF35,'様式３－２'!$C$7:$L$48,10,FALSE))</f>
        <v/>
      </c>
      <c r="AG36" s="165" t="str">
        <f>IF(AG35="","",VLOOKUP(AG35,'様式３－２'!$C$7:$L$48,10,FALSE))</f>
        <v/>
      </c>
      <c r="AH36" s="163" t="str">
        <f>IF(AH35="","",VLOOKUP(AH35,'様式３－２'!$C$7:$L$48,10,FALSE))</f>
        <v/>
      </c>
      <c r="AI36" s="164" t="str">
        <f>IF(AI35="","",VLOOKUP(AI35,'様式３－２'!$C$7:$L$48,10,FALSE))</f>
        <v/>
      </c>
      <c r="AJ36" s="164" t="str">
        <f>IF(AJ35="","",VLOOKUP(AJ35,'様式３－２'!$C$7:$L$48,10,FALSE))</f>
        <v/>
      </c>
      <c r="AK36" s="164" t="str">
        <f>IF(AK35="","",VLOOKUP(AK35,'様式３－２'!$C$7:$L$48,10,FALSE))</f>
        <v/>
      </c>
      <c r="AL36" s="164" t="str">
        <f>IF(AL35="","",VLOOKUP(AL35,'様式３－２'!$C$7:$L$48,10,FALSE))</f>
        <v/>
      </c>
      <c r="AM36" s="164" t="str">
        <f>IF(AM35="","",VLOOKUP(AM35,'様式３－２'!$C$7:$L$48,10,FALSE))</f>
        <v/>
      </c>
      <c r="AN36" s="165" t="str">
        <f>IF(AN35="","",VLOOKUP(AN35,'様式３－２'!$C$7:$L$48,10,FALSE))</f>
        <v/>
      </c>
      <c r="AO36" s="163" t="str">
        <f>IF(AO35="","",VLOOKUP(AO35,'様式３－２'!$C$7:$L$48,10,FALSE))</f>
        <v/>
      </c>
      <c r="AP36" s="164" t="str">
        <f>IF(AP35="","",VLOOKUP(AP35,'様式３－２'!$C$7:$L$48,10,FALSE))</f>
        <v/>
      </c>
      <c r="AQ36" s="164" t="str">
        <f>IF(AQ35="","",VLOOKUP(AQ35,'様式３－２'!$C$7:$L$48,10,FALSE))</f>
        <v/>
      </c>
      <c r="AR36" s="164" t="str">
        <f>IF(AR35="","",VLOOKUP(AR35,'様式３－２'!$C$7:$L$48,10,FALSE))</f>
        <v/>
      </c>
      <c r="AS36" s="164" t="str">
        <f>IF(AS35="","",VLOOKUP(AS35,'様式３－２'!$C$7:$L$48,10,FALSE))</f>
        <v/>
      </c>
      <c r="AT36" s="164" t="str">
        <f>IF(AT35="","",VLOOKUP(AT35,'様式３－２'!$C$7:$L$48,10,FALSE))</f>
        <v/>
      </c>
      <c r="AU36" s="165" t="str">
        <f>IF(AU35="","",VLOOKUP(AU35,'様式３－２'!$C$7:$L$48,10,FALSE))</f>
        <v/>
      </c>
      <c r="AV36" s="163" t="str">
        <f>IF(AV35="","",VLOOKUP(AV35,'様式３－２'!$C$7:$L$48,10,FALSE))</f>
        <v/>
      </c>
      <c r="AW36" s="164" t="str">
        <f>IF(AW35="","",VLOOKUP(AW35,'様式３－２'!$C$7:$L$48,10,FALSE))</f>
        <v/>
      </c>
      <c r="AX36" s="164" t="str">
        <f>IF(AX35="","",VLOOKUP(AX35,'様式３－２'!$C$7:$L$48,10,FALSE))</f>
        <v/>
      </c>
      <c r="AY36" s="164" t="str">
        <f>IF(AY35="","",VLOOKUP(AY35,'様式３－２'!$C$7:$L$48,10,FALSE))</f>
        <v/>
      </c>
      <c r="AZ36" s="164" t="str">
        <f>IF(AZ35="","",VLOOKUP(AZ35,'様式３－２'!$C$7:$L$48,10,FALSE))</f>
        <v/>
      </c>
      <c r="BA36" s="164" t="str">
        <f>IF(BA35="","",VLOOKUP(BA35,'様式３－２'!$C$7:$L$48,10,FALSE))</f>
        <v/>
      </c>
      <c r="BB36" s="165" t="str">
        <f>IF(BB35="","",VLOOKUP(BB35,'様式３－２'!$C$7:$L$48,10,FALSE))</f>
        <v/>
      </c>
      <c r="BC36" s="163" t="str">
        <f>IF(BC35="","",VLOOKUP(BC35,'様式３－２'!$C$7:$L$48,10,FALSE))</f>
        <v/>
      </c>
      <c r="BD36" s="164" t="str">
        <f>IF(BD35="","",VLOOKUP(BD35,'様式３－２'!$C$7:$L$48,10,FALSE))</f>
        <v/>
      </c>
      <c r="BE36" s="164" t="str">
        <f>IF(BE35="","",VLOOKUP(BE35,'様式３－２'!$C$7:$L$48,10,FALSE))</f>
        <v/>
      </c>
      <c r="BF36" s="321">
        <f>IF($BI$3="４週",SUM(AA36:BB36),IF($BI$3="暦月",SUM(AA36:BE36),""))</f>
        <v>0</v>
      </c>
      <c r="BG36" s="322"/>
      <c r="BH36" s="323">
        <f>IF($BI$3="４週",BF36/4,IF($BI$3="暦月",(BF36/($BI$8/7)),""))</f>
        <v>0</v>
      </c>
      <c r="BI36" s="322"/>
      <c r="BJ36" s="311"/>
      <c r="BK36" s="312"/>
      <c r="BL36" s="312"/>
      <c r="BM36" s="312"/>
      <c r="BN36" s="313"/>
    </row>
    <row r="37" spans="2:66" ht="20.25" customHeight="1" x14ac:dyDescent="0.4">
      <c r="B37" s="277">
        <f>B35+1</f>
        <v>11</v>
      </c>
      <c r="C37" s="402"/>
      <c r="D37" s="404"/>
      <c r="E37" s="366"/>
      <c r="F37" s="405"/>
      <c r="G37" s="279"/>
      <c r="H37" s="280"/>
      <c r="I37" s="153"/>
      <c r="J37" s="154"/>
      <c r="K37" s="153"/>
      <c r="L37" s="154"/>
      <c r="M37" s="283"/>
      <c r="N37" s="284"/>
      <c r="O37" s="287"/>
      <c r="P37" s="288"/>
      <c r="Q37" s="288"/>
      <c r="R37" s="280"/>
      <c r="S37" s="256"/>
      <c r="T37" s="257"/>
      <c r="U37" s="257"/>
      <c r="V37" s="257"/>
      <c r="W37" s="258"/>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2"/>
      <c r="BG37" s="263"/>
      <c r="BH37" s="264"/>
      <c r="BI37" s="265"/>
      <c r="BJ37" s="266"/>
      <c r="BK37" s="267"/>
      <c r="BL37" s="267"/>
      <c r="BM37" s="267"/>
      <c r="BN37" s="268"/>
    </row>
    <row r="38" spans="2:66" ht="20.25" customHeight="1" x14ac:dyDescent="0.4">
      <c r="B38" s="297"/>
      <c r="C38" s="403"/>
      <c r="D38" s="406"/>
      <c r="E38" s="366"/>
      <c r="F38" s="405"/>
      <c r="G38" s="315"/>
      <c r="H38" s="316"/>
      <c r="I38" s="153"/>
      <c r="J38" s="154">
        <f>G37</f>
        <v>0</v>
      </c>
      <c r="K38" s="153"/>
      <c r="L38" s="154">
        <f>M37</f>
        <v>0</v>
      </c>
      <c r="M38" s="317"/>
      <c r="N38" s="318"/>
      <c r="O38" s="319"/>
      <c r="P38" s="320"/>
      <c r="Q38" s="320"/>
      <c r="R38" s="316"/>
      <c r="S38" s="256"/>
      <c r="T38" s="257"/>
      <c r="U38" s="257"/>
      <c r="V38" s="257"/>
      <c r="W38" s="258"/>
      <c r="X38" s="186" t="s">
        <v>203</v>
      </c>
      <c r="Y38" s="110"/>
      <c r="Z38" s="187"/>
      <c r="AA38" s="163" t="str">
        <f>IF(AA37="","",VLOOKUP(AA37,'様式３－２'!$C$7:$L$48,10,FALSE))</f>
        <v/>
      </c>
      <c r="AB38" s="164" t="str">
        <f>IF(AB37="","",VLOOKUP(AB37,'様式３－２'!$C$7:$L$48,10,FALSE))</f>
        <v/>
      </c>
      <c r="AC38" s="164" t="str">
        <f>IF(AC37="","",VLOOKUP(AC37,'様式３－２'!$C$7:$L$48,10,FALSE))</f>
        <v/>
      </c>
      <c r="AD38" s="164" t="str">
        <f>IF(AD37="","",VLOOKUP(AD37,'様式３－２'!$C$7:$L$48,10,FALSE))</f>
        <v/>
      </c>
      <c r="AE38" s="164" t="str">
        <f>IF(AE37="","",VLOOKUP(AE37,'様式３－２'!$C$7:$L$48,10,FALSE))</f>
        <v/>
      </c>
      <c r="AF38" s="164" t="str">
        <f>IF(AF37="","",VLOOKUP(AF37,'様式３－２'!$C$7:$L$48,10,FALSE))</f>
        <v/>
      </c>
      <c r="AG38" s="165" t="str">
        <f>IF(AG37="","",VLOOKUP(AG37,'様式３－２'!$C$7:$L$48,10,FALSE))</f>
        <v/>
      </c>
      <c r="AH38" s="163" t="str">
        <f>IF(AH37="","",VLOOKUP(AH37,'様式３－２'!$C$7:$L$48,10,FALSE))</f>
        <v/>
      </c>
      <c r="AI38" s="164" t="str">
        <f>IF(AI37="","",VLOOKUP(AI37,'様式３－２'!$C$7:$L$48,10,FALSE))</f>
        <v/>
      </c>
      <c r="AJ38" s="164" t="str">
        <f>IF(AJ37="","",VLOOKUP(AJ37,'様式３－２'!$C$7:$L$48,10,FALSE))</f>
        <v/>
      </c>
      <c r="AK38" s="164" t="str">
        <f>IF(AK37="","",VLOOKUP(AK37,'様式３－２'!$C$7:$L$48,10,FALSE))</f>
        <v/>
      </c>
      <c r="AL38" s="164" t="str">
        <f>IF(AL37="","",VLOOKUP(AL37,'様式３－２'!$C$7:$L$48,10,FALSE))</f>
        <v/>
      </c>
      <c r="AM38" s="164" t="str">
        <f>IF(AM37="","",VLOOKUP(AM37,'様式３－２'!$C$7:$L$48,10,FALSE))</f>
        <v/>
      </c>
      <c r="AN38" s="165" t="str">
        <f>IF(AN37="","",VLOOKUP(AN37,'様式３－２'!$C$7:$L$48,10,FALSE))</f>
        <v/>
      </c>
      <c r="AO38" s="163" t="str">
        <f>IF(AO37="","",VLOOKUP(AO37,'様式３－２'!$C$7:$L$48,10,FALSE))</f>
        <v/>
      </c>
      <c r="AP38" s="164" t="str">
        <f>IF(AP37="","",VLOOKUP(AP37,'様式３－２'!$C$7:$L$48,10,FALSE))</f>
        <v/>
      </c>
      <c r="AQ38" s="164" t="str">
        <f>IF(AQ37="","",VLOOKUP(AQ37,'様式３－２'!$C$7:$L$48,10,FALSE))</f>
        <v/>
      </c>
      <c r="AR38" s="164" t="str">
        <f>IF(AR37="","",VLOOKUP(AR37,'様式３－２'!$C$7:$L$48,10,FALSE))</f>
        <v/>
      </c>
      <c r="AS38" s="164" t="str">
        <f>IF(AS37="","",VLOOKUP(AS37,'様式３－２'!$C$7:$L$48,10,FALSE))</f>
        <v/>
      </c>
      <c r="AT38" s="164" t="str">
        <f>IF(AT37="","",VLOOKUP(AT37,'様式３－２'!$C$7:$L$48,10,FALSE))</f>
        <v/>
      </c>
      <c r="AU38" s="165" t="str">
        <f>IF(AU37="","",VLOOKUP(AU37,'様式３－２'!$C$7:$L$48,10,FALSE))</f>
        <v/>
      </c>
      <c r="AV38" s="163" t="str">
        <f>IF(AV37="","",VLOOKUP(AV37,'様式３－２'!$C$7:$L$48,10,FALSE))</f>
        <v/>
      </c>
      <c r="AW38" s="164" t="str">
        <f>IF(AW37="","",VLOOKUP(AW37,'様式３－２'!$C$7:$L$48,10,FALSE))</f>
        <v/>
      </c>
      <c r="AX38" s="164" t="str">
        <f>IF(AX37="","",VLOOKUP(AX37,'様式３－２'!$C$7:$L$48,10,FALSE))</f>
        <v/>
      </c>
      <c r="AY38" s="164" t="str">
        <f>IF(AY37="","",VLOOKUP(AY37,'様式３－２'!$C$7:$L$48,10,FALSE))</f>
        <v/>
      </c>
      <c r="AZ38" s="164" t="str">
        <f>IF(AZ37="","",VLOOKUP(AZ37,'様式３－２'!$C$7:$L$48,10,FALSE))</f>
        <v/>
      </c>
      <c r="BA38" s="164" t="str">
        <f>IF(BA37="","",VLOOKUP(BA37,'様式３－２'!$C$7:$L$48,10,FALSE))</f>
        <v/>
      </c>
      <c r="BB38" s="165" t="str">
        <f>IF(BB37="","",VLOOKUP(BB37,'様式３－２'!$C$7:$L$48,10,FALSE))</f>
        <v/>
      </c>
      <c r="BC38" s="163" t="str">
        <f>IF(BC37="","",VLOOKUP(BC37,'様式３－２'!$C$7:$L$48,10,FALSE))</f>
        <v/>
      </c>
      <c r="BD38" s="164" t="str">
        <f>IF(BD37="","",VLOOKUP(BD37,'様式３－２'!$C$7:$L$48,10,FALSE))</f>
        <v/>
      </c>
      <c r="BE38" s="164" t="str">
        <f>IF(BE37="","",VLOOKUP(BE37,'様式３－２'!$C$7:$L$48,10,FALSE))</f>
        <v/>
      </c>
      <c r="BF38" s="321">
        <f>IF($BI$3="４週",SUM(AA38:BB38),IF($BI$3="暦月",SUM(AA38:BE38),""))</f>
        <v>0</v>
      </c>
      <c r="BG38" s="322"/>
      <c r="BH38" s="323">
        <f>IF($BI$3="４週",BF38/4,IF($BI$3="暦月",(BF38/($BI$8/7)),""))</f>
        <v>0</v>
      </c>
      <c r="BI38" s="322"/>
      <c r="BJ38" s="311"/>
      <c r="BK38" s="312"/>
      <c r="BL38" s="312"/>
      <c r="BM38" s="312"/>
      <c r="BN38" s="313"/>
    </row>
    <row r="39" spans="2:66" ht="20.25" customHeight="1" x14ac:dyDescent="0.4">
      <c r="B39" s="277">
        <f>B37+1</f>
        <v>12</v>
      </c>
      <c r="C39" s="402"/>
      <c r="D39" s="404"/>
      <c r="E39" s="366"/>
      <c r="F39" s="405"/>
      <c r="G39" s="279"/>
      <c r="H39" s="280"/>
      <c r="I39" s="153"/>
      <c r="J39" s="154"/>
      <c r="K39" s="153"/>
      <c r="L39" s="154"/>
      <c r="M39" s="283"/>
      <c r="N39" s="284"/>
      <c r="O39" s="287"/>
      <c r="P39" s="288"/>
      <c r="Q39" s="288"/>
      <c r="R39" s="280"/>
      <c r="S39" s="256"/>
      <c r="T39" s="257"/>
      <c r="U39" s="257"/>
      <c r="V39" s="257"/>
      <c r="W39" s="258"/>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2"/>
      <c r="BG39" s="263"/>
      <c r="BH39" s="264"/>
      <c r="BI39" s="265"/>
      <c r="BJ39" s="266"/>
      <c r="BK39" s="267"/>
      <c r="BL39" s="267"/>
      <c r="BM39" s="267"/>
      <c r="BN39" s="268"/>
    </row>
    <row r="40" spans="2:66" ht="20.25" customHeight="1" x14ac:dyDescent="0.4">
      <c r="B40" s="297"/>
      <c r="C40" s="403"/>
      <c r="D40" s="406"/>
      <c r="E40" s="366"/>
      <c r="F40" s="405"/>
      <c r="G40" s="315"/>
      <c r="H40" s="316"/>
      <c r="I40" s="153"/>
      <c r="J40" s="154">
        <f>G39</f>
        <v>0</v>
      </c>
      <c r="K40" s="153"/>
      <c r="L40" s="154">
        <f>M39</f>
        <v>0</v>
      </c>
      <c r="M40" s="317"/>
      <c r="N40" s="318"/>
      <c r="O40" s="319"/>
      <c r="P40" s="320"/>
      <c r="Q40" s="320"/>
      <c r="R40" s="316"/>
      <c r="S40" s="256"/>
      <c r="T40" s="257"/>
      <c r="U40" s="257"/>
      <c r="V40" s="257"/>
      <c r="W40" s="258"/>
      <c r="X40" s="186" t="s">
        <v>203</v>
      </c>
      <c r="Y40" s="110"/>
      <c r="Z40" s="187"/>
      <c r="AA40" s="163" t="str">
        <f>IF(AA39="","",VLOOKUP(AA39,'様式３－２'!$C$7:$L$48,10,FALSE))</f>
        <v/>
      </c>
      <c r="AB40" s="164" t="str">
        <f>IF(AB39="","",VLOOKUP(AB39,'様式３－２'!$C$7:$L$48,10,FALSE))</f>
        <v/>
      </c>
      <c r="AC40" s="164" t="str">
        <f>IF(AC39="","",VLOOKUP(AC39,'様式３－２'!$C$7:$L$48,10,FALSE))</f>
        <v/>
      </c>
      <c r="AD40" s="164" t="str">
        <f>IF(AD39="","",VLOOKUP(AD39,'様式３－２'!$C$7:$L$48,10,FALSE))</f>
        <v/>
      </c>
      <c r="AE40" s="164" t="str">
        <f>IF(AE39="","",VLOOKUP(AE39,'様式３－２'!$C$7:$L$48,10,FALSE))</f>
        <v/>
      </c>
      <c r="AF40" s="164" t="str">
        <f>IF(AF39="","",VLOOKUP(AF39,'様式３－２'!$C$7:$L$48,10,FALSE))</f>
        <v/>
      </c>
      <c r="AG40" s="165" t="str">
        <f>IF(AG39="","",VLOOKUP(AG39,'様式３－２'!$C$7:$L$48,10,FALSE))</f>
        <v/>
      </c>
      <c r="AH40" s="163" t="str">
        <f>IF(AH39="","",VLOOKUP(AH39,'様式３－２'!$C$7:$L$48,10,FALSE))</f>
        <v/>
      </c>
      <c r="AI40" s="164" t="str">
        <f>IF(AI39="","",VLOOKUP(AI39,'様式３－２'!$C$7:$L$48,10,FALSE))</f>
        <v/>
      </c>
      <c r="AJ40" s="164" t="str">
        <f>IF(AJ39="","",VLOOKUP(AJ39,'様式３－２'!$C$7:$L$48,10,FALSE))</f>
        <v/>
      </c>
      <c r="AK40" s="164" t="str">
        <f>IF(AK39="","",VLOOKUP(AK39,'様式３－２'!$C$7:$L$48,10,FALSE))</f>
        <v/>
      </c>
      <c r="AL40" s="164" t="str">
        <f>IF(AL39="","",VLOOKUP(AL39,'様式３－２'!$C$7:$L$48,10,FALSE))</f>
        <v/>
      </c>
      <c r="AM40" s="164" t="str">
        <f>IF(AM39="","",VLOOKUP(AM39,'様式３－２'!$C$7:$L$48,10,FALSE))</f>
        <v/>
      </c>
      <c r="AN40" s="165" t="str">
        <f>IF(AN39="","",VLOOKUP(AN39,'様式３－２'!$C$7:$L$48,10,FALSE))</f>
        <v/>
      </c>
      <c r="AO40" s="163" t="str">
        <f>IF(AO39="","",VLOOKUP(AO39,'様式３－２'!$C$7:$L$48,10,FALSE))</f>
        <v/>
      </c>
      <c r="AP40" s="164" t="str">
        <f>IF(AP39="","",VLOOKUP(AP39,'様式３－２'!$C$7:$L$48,10,FALSE))</f>
        <v/>
      </c>
      <c r="AQ40" s="164" t="str">
        <f>IF(AQ39="","",VLOOKUP(AQ39,'様式３－２'!$C$7:$L$48,10,FALSE))</f>
        <v/>
      </c>
      <c r="AR40" s="164" t="str">
        <f>IF(AR39="","",VLOOKUP(AR39,'様式３－２'!$C$7:$L$48,10,FALSE))</f>
        <v/>
      </c>
      <c r="AS40" s="164" t="str">
        <f>IF(AS39="","",VLOOKUP(AS39,'様式３－２'!$C$7:$L$48,10,FALSE))</f>
        <v/>
      </c>
      <c r="AT40" s="164" t="str">
        <f>IF(AT39="","",VLOOKUP(AT39,'様式３－２'!$C$7:$L$48,10,FALSE))</f>
        <v/>
      </c>
      <c r="AU40" s="165" t="str">
        <f>IF(AU39="","",VLOOKUP(AU39,'様式３－２'!$C$7:$L$48,10,FALSE))</f>
        <v/>
      </c>
      <c r="AV40" s="163" t="str">
        <f>IF(AV39="","",VLOOKUP(AV39,'様式３－２'!$C$7:$L$48,10,FALSE))</f>
        <v/>
      </c>
      <c r="AW40" s="164" t="str">
        <f>IF(AW39="","",VLOOKUP(AW39,'様式３－２'!$C$7:$L$48,10,FALSE))</f>
        <v/>
      </c>
      <c r="AX40" s="164" t="str">
        <f>IF(AX39="","",VLOOKUP(AX39,'様式３－２'!$C$7:$L$48,10,FALSE))</f>
        <v/>
      </c>
      <c r="AY40" s="164" t="str">
        <f>IF(AY39="","",VLOOKUP(AY39,'様式３－２'!$C$7:$L$48,10,FALSE))</f>
        <v/>
      </c>
      <c r="AZ40" s="164" t="str">
        <f>IF(AZ39="","",VLOOKUP(AZ39,'様式３－２'!$C$7:$L$48,10,FALSE))</f>
        <v/>
      </c>
      <c r="BA40" s="164" t="str">
        <f>IF(BA39="","",VLOOKUP(BA39,'様式３－２'!$C$7:$L$48,10,FALSE))</f>
        <v/>
      </c>
      <c r="BB40" s="165" t="str">
        <f>IF(BB39="","",VLOOKUP(BB39,'様式３－２'!$C$7:$L$48,10,FALSE))</f>
        <v/>
      </c>
      <c r="BC40" s="163" t="str">
        <f>IF(BC39="","",VLOOKUP(BC39,'様式３－２'!$C$7:$L$48,10,FALSE))</f>
        <v/>
      </c>
      <c r="BD40" s="164" t="str">
        <f>IF(BD39="","",VLOOKUP(BD39,'様式３－２'!$C$7:$L$48,10,FALSE))</f>
        <v/>
      </c>
      <c r="BE40" s="164" t="str">
        <f>IF(BE39="","",VLOOKUP(BE39,'様式３－２'!$C$7:$L$48,10,FALSE))</f>
        <v/>
      </c>
      <c r="BF40" s="321">
        <f>IF($BI$3="４週",SUM(AA40:BB40),IF($BI$3="暦月",SUM(AA40:BE40),""))</f>
        <v>0</v>
      </c>
      <c r="BG40" s="322"/>
      <c r="BH40" s="323">
        <f>IF($BI$3="４週",BF40/4,IF($BI$3="暦月",(BF40/($BI$8/7)),""))</f>
        <v>0</v>
      </c>
      <c r="BI40" s="322"/>
      <c r="BJ40" s="311"/>
      <c r="BK40" s="312"/>
      <c r="BL40" s="312"/>
      <c r="BM40" s="312"/>
      <c r="BN40" s="313"/>
    </row>
    <row r="41" spans="2:66" ht="20.25" customHeight="1" x14ac:dyDescent="0.4">
      <c r="B41" s="277">
        <f>B39+1</f>
        <v>13</v>
      </c>
      <c r="C41" s="402"/>
      <c r="D41" s="404"/>
      <c r="E41" s="366"/>
      <c r="F41" s="405"/>
      <c r="G41" s="279"/>
      <c r="H41" s="280"/>
      <c r="I41" s="153"/>
      <c r="J41" s="154"/>
      <c r="K41" s="153"/>
      <c r="L41" s="154"/>
      <c r="M41" s="283"/>
      <c r="N41" s="284"/>
      <c r="O41" s="287"/>
      <c r="P41" s="288"/>
      <c r="Q41" s="288"/>
      <c r="R41" s="280"/>
      <c r="S41" s="256"/>
      <c r="T41" s="257"/>
      <c r="U41" s="257"/>
      <c r="V41" s="257"/>
      <c r="W41" s="258"/>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2"/>
      <c r="BG41" s="263"/>
      <c r="BH41" s="264"/>
      <c r="BI41" s="265"/>
      <c r="BJ41" s="266"/>
      <c r="BK41" s="267"/>
      <c r="BL41" s="267"/>
      <c r="BM41" s="267"/>
      <c r="BN41" s="268"/>
    </row>
    <row r="42" spans="2:66" ht="20.25" customHeight="1" x14ac:dyDescent="0.4">
      <c r="B42" s="297"/>
      <c r="C42" s="403"/>
      <c r="D42" s="406"/>
      <c r="E42" s="366"/>
      <c r="F42" s="405"/>
      <c r="G42" s="315"/>
      <c r="H42" s="316"/>
      <c r="I42" s="153"/>
      <c r="J42" s="154">
        <f>G41</f>
        <v>0</v>
      </c>
      <c r="K42" s="153"/>
      <c r="L42" s="154">
        <f>M41</f>
        <v>0</v>
      </c>
      <c r="M42" s="317"/>
      <c r="N42" s="318"/>
      <c r="O42" s="319"/>
      <c r="P42" s="320"/>
      <c r="Q42" s="320"/>
      <c r="R42" s="316"/>
      <c r="S42" s="256"/>
      <c r="T42" s="257"/>
      <c r="U42" s="257"/>
      <c r="V42" s="257"/>
      <c r="W42" s="258"/>
      <c r="X42" s="186" t="s">
        <v>203</v>
      </c>
      <c r="Y42" s="110"/>
      <c r="Z42" s="187"/>
      <c r="AA42" s="163" t="str">
        <f>IF(AA41="","",VLOOKUP(AA41,'様式３－２'!$C$7:$L$48,10,FALSE))</f>
        <v/>
      </c>
      <c r="AB42" s="164" t="str">
        <f>IF(AB41="","",VLOOKUP(AB41,'様式３－２'!$C$7:$L$48,10,FALSE))</f>
        <v/>
      </c>
      <c r="AC42" s="164" t="str">
        <f>IF(AC41="","",VLOOKUP(AC41,'様式３－２'!$C$7:$L$48,10,FALSE))</f>
        <v/>
      </c>
      <c r="AD42" s="164" t="str">
        <f>IF(AD41="","",VLOOKUP(AD41,'様式３－２'!$C$7:$L$48,10,FALSE))</f>
        <v/>
      </c>
      <c r="AE42" s="164" t="str">
        <f>IF(AE41="","",VLOOKUP(AE41,'様式３－２'!$C$7:$L$48,10,FALSE))</f>
        <v/>
      </c>
      <c r="AF42" s="164" t="str">
        <f>IF(AF41="","",VLOOKUP(AF41,'様式３－２'!$C$7:$L$48,10,FALSE))</f>
        <v/>
      </c>
      <c r="AG42" s="165" t="str">
        <f>IF(AG41="","",VLOOKUP(AG41,'様式３－２'!$C$7:$L$48,10,FALSE))</f>
        <v/>
      </c>
      <c r="AH42" s="163" t="str">
        <f>IF(AH41="","",VLOOKUP(AH41,'様式３－２'!$C$7:$L$48,10,FALSE))</f>
        <v/>
      </c>
      <c r="AI42" s="164" t="str">
        <f>IF(AI41="","",VLOOKUP(AI41,'様式３－２'!$C$7:$L$48,10,FALSE))</f>
        <v/>
      </c>
      <c r="AJ42" s="164" t="str">
        <f>IF(AJ41="","",VLOOKUP(AJ41,'様式３－２'!$C$7:$L$48,10,FALSE))</f>
        <v/>
      </c>
      <c r="AK42" s="164" t="str">
        <f>IF(AK41="","",VLOOKUP(AK41,'様式３－２'!$C$7:$L$48,10,FALSE))</f>
        <v/>
      </c>
      <c r="AL42" s="164" t="str">
        <f>IF(AL41="","",VLOOKUP(AL41,'様式３－２'!$C$7:$L$48,10,FALSE))</f>
        <v/>
      </c>
      <c r="AM42" s="164" t="str">
        <f>IF(AM41="","",VLOOKUP(AM41,'様式３－２'!$C$7:$L$48,10,FALSE))</f>
        <v/>
      </c>
      <c r="AN42" s="165" t="str">
        <f>IF(AN41="","",VLOOKUP(AN41,'様式３－２'!$C$7:$L$48,10,FALSE))</f>
        <v/>
      </c>
      <c r="AO42" s="163" t="str">
        <f>IF(AO41="","",VLOOKUP(AO41,'様式３－２'!$C$7:$L$48,10,FALSE))</f>
        <v/>
      </c>
      <c r="AP42" s="164" t="str">
        <f>IF(AP41="","",VLOOKUP(AP41,'様式３－２'!$C$7:$L$48,10,FALSE))</f>
        <v/>
      </c>
      <c r="AQ42" s="164" t="str">
        <f>IF(AQ41="","",VLOOKUP(AQ41,'様式３－２'!$C$7:$L$48,10,FALSE))</f>
        <v/>
      </c>
      <c r="AR42" s="164" t="str">
        <f>IF(AR41="","",VLOOKUP(AR41,'様式３－２'!$C$7:$L$48,10,FALSE))</f>
        <v/>
      </c>
      <c r="AS42" s="164" t="str">
        <f>IF(AS41="","",VLOOKUP(AS41,'様式３－２'!$C$7:$L$48,10,FALSE))</f>
        <v/>
      </c>
      <c r="AT42" s="164" t="str">
        <f>IF(AT41="","",VLOOKUP(AT41,'様式３－２'!$C$7:$L$48,10,FALSE))</f>
        <v/>
      </c>
      <c r="AU42" s="165" t="str">
        <f>IF(AU41="","",VLOOKUP(AU41,'様式３－２'!$C$7:$L$48,10,FALSE))</f>
        <v/>
      </c>
      <c r="AV42" s="163" t="str">
        <f>IF(AV41="","",VLOOKUP(AV41,'様式３－２'!$C$7:$L$48,10,FALSE))</f>
        <v/>
      </c>
      <c r="AW42" s="164" t="str">
        <f>IF(AW41="","",VLOOKUP(AW41,'様式３－２'!$C$7:$L$48,10,FALSE))</f>
        <v/>
      </c>
      <c r="AX42" s="164" t="str">
        <f>IF(AX41="","",VLOOKUP(AX41,'様式３－２'!$C$7:$L$48,10,FALSE))</f>
        <v/>
      </c>
      <c r="AY42" s="164" t="str">
        <f>IF(AY41="","",VLOOKUP(AY41,'様式３－２'!$C$7:$L$48,10,FALSE))</f>
        <v/>
      </c>
      <c r="AZ42" s="164" t="str">
        <f>IF(AZ41="","",VLOOKUP(AZ41,'様式３－２'!$C$7:$L$48,10,FALSE))</f>
        <v/>
      </c>
      <c r="BA42" s="164" t="str">
        <f>IF(BA41="","",VLOOKUP(BA41,'様式３－２'!$C$7:$L$48,10,FALSE))</f>
        <v/>
      </c>
      <c r="BB42" s="165" t="str">
        <f>IF(BB41="","",VLOOKUP(BB41,'様式３－２'!$C$7:$L$48,10,FALSE))</f>
        <v/>
      </c>
      <c r="BC42" s="163" t="str">
        <f>IF(BC41="","",VLOOKUP(BC41,'様式３－２'!$C$7:$L$48,10,FALSE))</f>
        <v/>
      </c>
      <c r="BD42" s="164" t="str">
        <f>IF(BD41="","",VLOOKUP(BD41,'様式３－２'!$C$7:$L$48,10,FALSE))</f>
        <v/>
      </c>
      <c r="BE42" s="164" t="str">
        <f>IF(BE41="","",VLOOKUP(BE41,'様式３－２'!$C$7:$L$48,10,FALSE))</f>
        <v/>
      </c>
      <c r="BF42" s="321">
        <f>IF($BI$3="４週",SUM(AA42:BB42),IF($BI$3="暦月",SUM(AA42:BE42),""))</f>
        <v>0</v>
      </c>
      <c r="BG42" s="322"/>
      <c r="BH42" s="323">
        <f>IF($BI$3="４週",BF42/4,IF($BI$3="暦月",(BF42/($BI$8/7)),""))</f>
        <v>0</v>
      </c>
      <c r="BI42" s="322"/>
      <c r="BJ42" s="311"/>
      <c r="BK42" s="312"/>
      <c r="BL42" s="312"/>
      <c r="BM42" s="312"/>
      <c r="BN42" s="313"/>
    </row>
    <row r="43" spans="2:66" ht="20.25" customHeight="1" x14ac:dyDescent="0.4">
      <c r="B43" s="277">
        <f>B41+1</f>
        <v>14</v>
      </c>
      <c r="C43" s="402"/>
      <c r="D43" s="404"/>
      <c r="E43" s="366"/>
      <c r="F43" s="405"/>
      <c r="G43" s="279"/>
      <c r="H43" s="280"/>
      <c r="I43" s="153"/>
      <c r="J43" s="154"/>
      <c r="K43" s="153"/>
      <c r="L43" s="154"/>
      <c r="M43" s="283"/>
      <c r="N43" s="284"/>
      <c r="O43" s="287"/>
      <c r="P43" s="288"/>
      <c r="Q43" s="288"/>
      <c r="R43" s="280"/>
      <c r="S43" s="256"/>
      <c r="T43" s="257"/>
      <c r="U43" s="257"/>
      <c r="V43" s="257"/>
      <c r="W43" s="258"/>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2"/>
      <c r="BG43" s="263"/>
      <c r="BH43" s="264"/>
      <c r="BI43" s="265"/>
      <c r="BJ43" s="266"/>
      <c r="BK43" s="267"/>
      <c r="BL43" s="267"/>
      <c r="BM43" s="267"/>
      <c r="BN43" s="268"/>
    </row>
    <row r="44" spans="2:66" ht="20.25" customHeight="1" x14ac:dyDescent="0.4">
      <c r="B44" s="297"/>
      <c r="C44" s="403"/>
      <c r="D44" s="406"/>
      <c r="E44" s="366"/>
      <c r="F44" s="405"/>
      <c r="G44" s="315"/>
      <c r="H44" s="316"/>
      <c r="I44" s="153"/>
      <c r="J44" s="154">
        <f>G43</f>
        <v>0</v>
      </c>
      <c r="K44" s="153"/>
      <c r="L44" s="154">
        <f>M43</f>
        <v>0</v>
      </c>
      <c r="M44" s="317"/>
      <c r="N44" s="318"/>
      <c r="O44" s="319"/>
      <c r="P44" s="320"/>
      <c r="Q44" s="320"/>
      <c r="R44" s="316"/>
      <c r="S44" s="256"/>
      <c r="T44" s="257"/>
      <c r="U44" s="257"/>
      <c r="V44" s="257"/>
      <c r="W44" s="258"/>
      <c r="X44" s="186" t="s">
        <v>203</v>
      </c>
      <c r="Y44" s="110"/>
      <c r="Z44" s="187"/>
      <c r="AA44" s="163" t="str">
        <f>IF(AA43="","",VLOOKUP(AA43,'様式３－２'!$C$7:$L$48,10,FALSE))</f>
        <v/>
      </c>
      <c r="AB44" s="164" t="str">
        <f>IF(AB43="","",VLOOKUP(AB43,'様式３－２'!$C$7:$L$48,10,FALSE))</f>
        <v/>
      </c>
      <c r="AC44" s="164" t="str">
        <f>IF(AC43="","",VLOOKUP(AC43,'様式３－２'!$C$7:$L$48,10,FALSE))</f>
        <v/>
      </c>
      <c r="AD44" s="164" t="str">
        <f>IF(AD43="","",VLOOKUP(AD43,'様式３－２'!$C$7:$L$48,10,FALSE))</f>
        <v/>
      </c>
      <c r="AE44" s="164" t="str">
        <f>IF(AE43="","",VLOOKUP(AE43,'様式３－２'!$C$7:$L$48,10,FALSE))</f>
        <v/>
      </c>
      <c r="AF44" s="164" t="str">
        <f>IF(AF43="","",VLOOKUP(AF43,'様式３－２'!$C$7:$L$48,10,FALSE))</f>
        <v/>
      </c>
      <c r="AG44" s="165" t="str">
        <f>IF(AG43="","",VLOOKUP(AG43,'様式３－２'!$C$7:$L$48,10,FALSE))</f>
        <v/>
      </c>
      <c r="AH44" s="163" t="str">
        <f>IF(AH43="","",VLOOKUP(AH43,'様式３－２'!$C$7:$L$48,10,FALSE))</f>
        <v/>
      </c>
      <c r="AI44" s="164" t="str">
        <f>IF(AI43="","",VLOOKUP(AI43,'様式３－２'!$C$7:$L$48,10,FALSE))</f>
        <v/>
      </c>
      <c r="AJ44" s="164" t="str">
        <f>IF(AJ43="","",VLOOKUP(AJ43,'様式３－２'!$C$7:$L$48,10,FALSE))</f>
        <v/>
      </c>
      <c r="AK44" s="164" t="str">
        <f>IF(AK43="","",VLOOKUP(AK43,'様式３－２'!$C$7:$L$48,10,FALSE))</f>
        <v/>
      </c>
      <c r="AL44" s="164" t="str">
        <f>IF(AL43="","",VLOOKUP(AL43,'様式３－２'!$C$7:$L$48,10,FALSE))</f>
        <v/>
      </c>
      <c r="AM44" s="164" t="str">
        <f>IF(AM43="","",VLOOKUP(AM43,'様式３－２'!$C$7:$L$48,10,FALSE))</f>
        <v/>
      </c>
      <c r="AN44" s="165" t="str">
        <f>IF(AN43="","",VLOOKUP(AN43,'様式３－２'!$C$7:$L$48,10,FALSE))</f>
        <v/>
      </c>
      <c r="AO44" s="163" t="str">
        <f>IF(AO43="","",VLOOKUP(AO43,'様式３－２'!$C$7:$L$48,10,FALSE))</f>
        <v/>
      </c>
      <c r="AP44" s="164" t="str">
        <f>IF(AP43="","",VLOOKUP(AP43,'様式３－２'!$C$7:$L$48,10,FALSE))</f>
        <v/>
      </c>
      <c r="AQ44" s="164" t="str">
        <f>IF(AQ43="","",VLOOKUP(AQ43,'様式３－２'!$C$7:$L$48,10,FALSE))</f>
        <v/>
      </c>
      <c r="AR44" s="164" t="str">
        <f>IF(AR43="","",VLOOKUP(AR43,'様式３－２'!$C$7:$L$48,10,FALSE))</f>
        <v/>
      </c>
      <c r="AS44" s="164" t="str">
        <f>IF(AS43="","",VLOOKUP(AS43,'様式３－２'!$C$7:$L$48,10,FALSE))</f>
        <v/>
      </c>
      <c r="AT44" s="164" t="str">
        <f>IF(AT43="","",VLOOKUP(AT43,'様式３－２'!$C$7:$L$48,10,FALSE))</f>
        <v/>
      </c>
      <c r="AU44" s="165" t="str">
        <f>IF(AU43="","",VLOOKUP(AU43,'様式３－２'!$C$7:$L$48,10,FALSE))</f>
        <v/>
      </c>
      <c r="AV44" s="163" t="str">
        <f>IF(AV43="","",VLOOKUP(AV43,'様式３－２'!$C$7:$L$48,10,FALSE))</f>
        <v/>
      </c>
      <c r="AW44" s="164" t="str">
        <f>IF(AW43="","",VLOOKUP(AW43,'様式３－２'!$C$7:$L$48,10,FALSE))</f>
        <v/>
      </c>
      <c r="AX44" s="164" t="str">
        <f>IF(AX43="","",VLOOKUP(AX43,'様式３－２'!$C$7:$L$48,10,FALSE))</f>
        <v/>
      </c>
      <c r="AY44" s="164" t="str">
        <f>IF(AY43="","",VLOOKUP(AY43,'様式３－２'!$C$7:$L$48,10,FALSE))</f>
        <v/>
      </c>
      <c r="AZ44" s="164" t="str">
        <f>IF(AZ43="","",VLOOKUP(AZ43,'様式３－２'!$C$7:$L$48,10,FALSE))</f>
        <v/>
      </c>
      <c r="BA44" s="164" t="str">
        <f>IF(BA43="","",VLOOKUP(BA43,'様式３－２'!$C$7:$L$48,10,FALSE))</f>
        <v/>
      </c>
      <c r="BB44" s="165" t="str">
        <f>IF(BB43="","",VLOOKUP(BB43,'様式３－２'!$C$7:$L$48,10,FALSE))</f>
        <v/>
      </c>
      <c r="BC44" s="163" t="str">
        <f>IF(BC43="","",VLOOKUP(BC43,'様式３－２'!$C$7:$L$48,10,FALSE))</f>
        <v/>
      </c>
      <c r="BD44" s="164" t="str">
        <f>IF(BD43="","",VLOOKUP(BD43,'様式３－２'!$C$7:$L$48,10,FALSE))</f>
        <v/>
      </c>
      <c r="BE44" s="164" t="str">
        <f>IF(BE43="","",VLOOKUP(BE43,'様式３－２'!$C$7:$L$48,10,FALSE))</f>
        <v/>
      </c>
      <c r="BF44" s="321">
        <f>IF($BI$3="４週",SUM(AA44:BB44),IF($BI$3="暦月",SUM(AA44:BE44),""))</f>
        <v>0</v>
      </c>
      <c r="BG44" s="322"/>
      <c r="BH44" s="323">
        <f>IF($BI$3="４週",BF44/4,IF($BI$3="暦月",(BF44/($BI$8/7)),""))</f>
        <v>0</v>
      </c>
      <c r="BI44" s="322"/>
      <c r="BJ44" s="311"/>
      <c r="BK44" s="312"/>
      <c r="BL44" s="312"/>
      <c r="BM44" s="312"/>
      <c r="BN44" s="313"/>
    </row>
    <row r="45" spans="2:66" ht="20.25" customHeight="1" x14ac:dyDescent="0.4">
      <c r="B45" s="277">
        <f>B43+1</f>
        <v>15</v>
      </c>
      <c r="C45" s="402"/>
      <c r="D45" s="404"/>
      <c r="E45" s="366"/>
      <c r="F45" s="405"/>
      <c r="G45" s="279"/>
      <c r="H45" s="280"/>
      <c r="I45" s="153"/>
      <c r="J45" s="154"/>
      <c r="K45" s="153"/>
      <c r="L45" s="154"/>
      <c r="M45" s="283"/>
      <c r="N45" s="284"/>
      <c r="O45" s="287"/>
      <c r="P45" s="288"/>
      <c r="Q45" s="288"/>
      <c r="R45" s="280"/>
      <c r="S45" s="256"/>
      <c r="T45" s="257"/>
      <c r="U45" s="257"/>
      <c r="V45" s="257"/>
      <c r="W45" s="258"/>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2"/>
      <c r="BG45" s="263"/>
      <c r="BH45" s="264"/>
      <c r="BI45" s="265"/>
      <c r="BJ45" s="266"/>
      <c r="BK45" s="267"/>
      <c r="BL45" s="267"/>
      <c r="BM45" s="267"/>
      <c r="BN45" s="268"/>
    </row>
    <row r="46" spans="2:66" ht="20.25" customHeight="1" x14ac:dyDescent="0.4">
      <c r="B46" s="297"/>
      <c r="C46" s="403"/>
      <c r="D46" s="406"/>
      <c r="E46" s="366"/>
      <c r="F46" s="405"/>
      <c r="G46" s="315"/>
      <c r="H46" s="316"/>
      <c r="I46" s="153"/>
      <c r="J46" s="154">
        <f>G45</f>
        <v>0</v>
      </c>
      <c r="K46" s="153"/>
      <c r="L46" s="154">
        <f>M45</f>
        <v>0</v>
      </c>
      <c r="M46" s="317"/>
      <c r="N46" s="318"/>
      <c r="O46" s="319"/>
      <c r="P46" s="320"/>
      <c r="Q46" s="320"/>
      <c r="R46" s="316"/>
      <c r="S46" s="256"/>
      <c r="T46" s="257"/>
      <c r="U46" s="257"/>
      <c r="V46" s="257"/>
      <c r="W46" s="258"/>
      <c r="X46" s="186" t="s">
        <v>203</v>
      </c>
      <c r="Y46" s="110"/>
      <c r="Z46" s="187"/>
      <c r="AA46" s="163" t="str">
        <f>IF(AA45="","",VLOOKUP(AA45,'様式３－２'!$C$7:$L$48,10,FALSE))</f>
        <v/>
      </c>
      <c r="AB46" s="164" t="str">
        <f>IF(AB45="","",VLOOKUP(AB45,'様式３－２'!$C$7:$L$48,10,FALSE))</f>
        <v/>
      </c>
      <c r="AC46" s="164" t="str">
        <f>IF(AC45="","",VLOOKUP(AC45,'様式３－２'!$C$7:$L$48,10,FALSE))</f>
        <v/>
      </c>
      <c r="AD46" s="164" t="str">
        <f>IF(AD45="","",VLOOKUP(AD45,'様式３－２'!$C$7:$L$48,10,FALSE))</f>
        <v/>
      </c>
      <c r="AE46" s="164" t="str">
        <f>IF(AE45="","",VLOOKUP(AE45,'様式３－２'!$C$7:$L$48,10,FALSE))</f>
        <v/>
      </c>
      <c r="AF46" s="164" t="str">
        <f>IF(AF45="","",VLOOKUP(AF45,'様式３－２'!$C$7:$L$48,10,FALSE))</f>
        <v/>
      </c>
      <c r="AG46" s="165" t="str">
        <f>IF(AG45="","",VLOOKUP(AG45,'様式３－２'!$C$7:$L$48,10,FALSE))</f>
        <v/>
      </c>
      <c r="AH46" s="163" t="str">
        <f>IF(AH45="","",VLOOKUP(AH45,'様式３－２'!$C$7:$L$48,10,FALSE))</f>
        <v/>
      </c>
      <c r="AI46" s="164" t="str">
        <f>IF(AI45="","",VLOOKUP(AI45,'様式３－２'!$C$7:$L$48,10,FALSE))</f>
        <v/>
      </c>
      <c r="AJ46" s="164" t="str">
        <f>IF(AJ45="","",VLOOKUP(AJ45,'様式３－２'!$C$7:$L$48,10,FALSE))</f>
        <v/>
      </c>
      <c r="AK46" s="164" t="str">
        <f>IF(AK45="","",VLOOKUP(AK45,'様式３－２'!$C$7:$L$48,10,FALSE))</f>
        <v/>
      </c>
      <c r="AL46" s="164" t="str">
        <f>IF(AL45="","",VLOOKUP(AL45,'様式３－２'!$C$7:$L$48,10,FALSE))</f>
        <v/>
      </c>
      <c r="AM46" s="164" t="str">
        <f>IF(AM45="","",VLOOKUP(AM45,'様式３－２'!$C$7:$L$48,10,FALSE))</f>
        <v/>
      </c>
      <c r="AN46" s="165" t="str">
        <f>IF(AN45="","",VLOOKUP(AN45,'様式３－２'!$C$7:$L$48,10,FALSE))</f>
        <v/>
      </c>
      <c r="AO46" s="163" t="str">
        <f>IF(AO45="","",VLOOKUP(AO45,'様式３－２'!$C$7:$L$48,10,FALSE))</f>
        <v/>
      </c>
      <c r="AP46" s="164" t="str">
        <f>IF(AP45="","",VLOOKUP(AP45,'様式３－２'!$C$7:$L$48,10,FALSE))</f>
        <v/>
      </c>
      <c r="AQ46" s="164" t="str">
        <f>IF(AQ45="","",VLOOKUP(AQ45,'様式３－２'!$C$7:$L$48,10,FALSE))</f>
        <v/>
      </c>
      <c r="AR46" s="164" t="str">
        <f>IF(AR45="","",VLOOKUP(AR45,'様式３－２'!$C$7:$L$48,10,FALSE))</f>
        <v/>
      </c>
      <c r="AS46" s="164" t="str">
        <f>IF(AS45="","",VLOOKUP(AS45,'様式３－２'!$C$7:$L$48,10,FALSE))</f>
        <v/>
      </c>
      <c r="AT46" s="164" t="str">
        <f>IF(AT45="","",VLOOKUP(AT45,'様式３－２'!$C$7:$L$48,10,FALSE))</f>
        <v/>
      </c>
      <c r="AU46" s="165" t="str">
        <f>IF(AU45="","",VLOOKUP(AU45,'様式３－２'!$C$7:$L$48,10,FALSE))</f>
        <v/>
      </c>
      <c r="AV46" s="163" t="str">
        <f>IF(AV45="","",VLOOKUP(AV45,'様式３－２'!$C$7:$L$48,10,FALSE))</f>
        <v/>
      </c>
      <c r="AW46" s="164" t="str">
        <f>IF(AW45="","",VLOOKUP(AW45,'様式３－２'!$C$7:$L$48,10,FALSE))</f>
        <v/>
      </c>
      <c r="AX46" s="164" t="str">
        <f>IF(AX45="","",VLOOKUP(AX45,'様式３－２'!$C$7:$L$48,10,FALSE))</f>
        <v/>
      </c>
      <c r="AY46" s="164" t="str">
        <f>IF(AY45="","",VLOOKUP(AY45,'様式３－２'!$C$7:$L$48,10,FALSE))</f>
        <v/>
      </c>
      <c r="AZ46" s="164" t="str">
        <f>IF(AZ45="","",VLOOKUP(AZ45,'様式３－２'!$C$7:$L$48,10,FALSE))</f>
        <v/>
      </c>
      <c r="BA46" s="164" t="str">
        <f>IF(BA45="","",VLOOKUP(BA45,'様式３－２'!$C$7:$L$48,10,FALSE))</f>
        <v/>
      </c>
      <c r="BB46" s="165" t="str">
        <f>IF(BB45="","",VLOOKUP(BB45,'様式３－２'!$C$7:$L$48,10,FALSE))</f>
        <v/>
      </c>
      <c r="BC46" s="163" t="str">
        <f>IF(BC45="","",VLOOKUP(BC45,'様式３－２'!$C$7:$L$48,10,FALSE))</f>
        <v/>
      </c>
      <c r="BD46" s="164" t="str">
        <f>IF(BD45="","",VLOOKUP(BD45,'様式３－２'!$C$7:$L$48,10,FALSE))</f>
        <v/>
      </c>
      <c r="BE46" s="164" t="str">
        <f>IF(BE45="","",VLOOKUP(BE45,'様式３－２'!$C$7:$L$48,10,FALSE))</f>
        <v/>
      </c>
      <c r="BF46" s="321">
        <f>IF($BI$3="４週",SUM(AA46:BB46),IF($BI$3="暦月",SUM(AA46:BE46),""))</f>
        <v>0</v>
      </c>
      <c r="BG46" s="322"/>
      <c r="BH46" s="323">
        <f>IF($BI$3="４週",BF46/4,IF($BI$3="暦月",(BF46/($BI$8/7)),""))</f>
        <v>0</v>
      </c>
      <c r="BI46" s="322"/>
      <c r="BJ46" s="311"/>
      <c r="BK46" s="312"/>
      <c r="BL46" s="312"/>
      <c r="BM46" s="312"/>
      <c r="BN46" s="313"/>
    </row>
    <row r="47" spans="2:66" ht="20.25" customHeight="1" x14ac:dyDescent="0.4">
      <c r="B47" s="277">
        <f>B45+1</f>
        <v>16</v>
      </c>
      <c r="C47" s="402"/>
      <c r="D47" s="404"/>
      <c r="E47" s="366"/>
      <c r="F47" s="405"/>
      <c r="G47" s="279"/>
      <c r="H47" s="280"/>
      <c r="I47" s="153"/>
      <c r="J47" s="154"/>
      <c r="K47" s="153"/>
      <c r="L47" s="154"/>
      <c r="M47" s="283"/>
      <c r="N47" s="284"/>
      <c r="O47" s="287"/>
      <c r="P47" s="288"/>
      <c r="Q47" s="288"/>
      <c r="R47" s="280"/>
      <c r="S47" s="256"/>
      <c r="T47" s="257"/>
      <c r="U47" s="257"/>
      <c r="V47" s="257"/>
      <c r="W47" s="258"/>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2"/>
      <c r="BG47" s="263"/>
      <c r="BH47" s="264"/>
      <c r="BI47" s="265"/>
      <c r="BJ47" s="266"/>
      <c r="BK47" s="267"/>
      <c r="BL47" s="267"/>
      <c r="BM47" s="267"/>
      <c r="BN47" s="268"/>
    </row>
    <row r="48" spans="2:66" ht="20.25" customHeight="1" x14ac:dyDescent="0.4">
      <c r="B48" s="297"/>
      <c r="C48" s="403"/>
      <c r="D48" s="406"/>
      <c r="E48" s="366"/>
      <c r="F48" s="405"/>
      <c r="G48" s="315"/>
      <c r="H48" s="316"/>
      <c r="I48" s="153"/>
      <c r="J48" s="154">
        <f>G47</f>
        <v>0</v>
      </c>
      <c r="K48" s="153"/>
      <c r="L48" s="154">
        <f>M47</f>
        <v>0</v>
      </c>
      <c r="M48" s="317"/>
      <c r="N48" s="318"/>
      <c r="O48" s="319"/>
      <c r="P48" s="320"/>
      <c r="Q48" s="320"/>
      <c r="R48" s="316"/>
      <c r="S48" s="256"/>
      <c r="T48" s="257"/>
      <c r="U48" s="257"/>
      <c r="V48" s="257"/>
      <c r="W48" s="258"/>
      <c r="X48" s="186" t="s">
        <v>203</v>
      </c>
      <c r="Y48" s="110"/>
      <c r="Z48" s="187"/>
      <c r="AA48" s="163" t="str">
        <f>IF(AA47="","",VLOOKUP(AA47,'様式３－２'!$C$7:$L$48,10,FALSE))</f>
        <v/>
      </c>
      <c r="AB48" s="164" t="str">
        <f>IF(AB47="","",VLOOKUP(AB47,'様式３－２'!$C$7:$L$48,10,FALSE))</f>
        <v/>
      </c>
      <c r="AC48" s="164" t="str">
        <f>IF(AC47="","",VLOOKUP(AC47,'様式３－２'!$C$7:$L$48,10,FALSE))</f>
        <v/>
      </c>
      <c r="AD48" s="164" t="str">
        <f>IF(AD47="","",VLOOKUP(AD47,'様式３－２'!$C$7:$L$48,10,FALSE))</f>
        <v/>
      </c>
      <c r="AE48" s="164" t="str">
        <f>IF(AE47="","",VLOOKUP(AE47,'様式３－２'!$C$7:$L$48,10,FALSE))</f>
        <v/>
      </c>
      <c r="AF48" s="164" t="str">
        <f>IF(AF47="","",VLOOKUP(AF47,'様式３－２'!$C$7:$L$48,10,FALSE))</f>
        <v/>
      </c>
      <c r="AG48" s="165" t="str">
        <f>IF(AG47="","",VLOOKUP(AG47,'様式３－２'!$C$7:$L$48,10,FALSE))</f>
        <v/>
      </c>
      <c r="AH48" s="163" t="str">
        <f>IF(AH47="","",VLOOKUP(AH47,'様式３－２'!$C$7:$L$48,10,FALSE))</f>
        <v/>
      </c>
      <c r="AI48" s="164" t="str">
        <f>IF(AI47="","",VLOOKUP(AI47,'様式３－２'!$C$7:$L$48,10,FALSE))</f>
        <v/>
      </c>
      <c r="AJ48" s="164" t="str">
        <f>IF(AJ47="","",VLOOKUP(AJ47,'様式３－２'!$C$7:$L$48,10,FALSE))</f>
        <v/>
      </c>
      <c r="AK48" s="164" t="str">
        <f>IF(AK47="","",VLOOKUP(AK47,'様式３－２'!$C$7:$L$48,10,FALSE))</f>
        <v/>
      </c>
      <c r="AL48" s="164" t="str">
        <f>IF(AL47="","",VLOOKUP(AL47,'様式３－２'!$C$7:$L$48,10,FALSE))</f>
        <v/>
      </c>
      <c r="AM48" s="164" t="str">
        <f>IF(AM47="","",VLOOKUP(AM47,'様式３－２'!$C$7:$L$48,10,FALSE))</f>
        <v/>
      </c>
      <c r="AN48" s="165" t="str">
        <f>IF(AN47="","",VLOOKUP(AN47,'様式３－２'!$C$7:$L$48,10,FALSE))</f>
        <v/>
      </c>
      <c r="AO48" s="163" t="str">
        <f>IF(AO47="","",VLOOKUP(AO47,'様式３－２'!$C$7:$L$48,10,FALSE))</f>
        <v/>
      </c>
      <c r="AP48" s="164" t="str">
        <f>IF(AP47="","",VLOOKUP(AP47,'様式３－２'!$C$7:$L$48,10,FALSE))</f>
        <v/>
      </c>
      <c r="AQ48" s="164" t="str">
        <f>IF(AQ47="","",VLOOKUP(AQ47,'様式３－２'!$C$7:$L$48,10,FALSE))</f>
        <v/>
      </c>
      <c r="AR48" s="164" t="str">
        <f>IF(AR47="","",VLOOKUP(AR47,'様式３－２'!$C$7:$L$48,10,FALSE))</f>
        <v/>
      </c>
      <c r="AS48" s="164" t="str">
        <f>IF(AS47="","",VLOOKUP(AS47,'様式３－２'!$C$7:$L$48,10,FALSE))</f>
        <v/>
      </c>
      <c r="AT48" s="164" t="str">
        <f>IF(AT47="","",VLOOKUP(AT47,'様式３－２'!$C$7:$L$48,10,FALSE))</f>
        <v/>
      </c>
      <c r="AU48" s="165" t="str">
        <f>IF(AU47="","",VLOOKUP(AU47,'様式３－２'!$C$7:$L$48,10,FALSE))</f>
        <v/>
      </c>
      <c r="AV48" s="163" t="str">
        <f>IF(AV47="","",VLOOKUP(AV47,'様式３－２'!$C$7:$L$48,10,FALSE))</f>
        <v/>
      </c>
      <c r="AW48" s="164" t="str">
        <f>IF(AW47="","",VLOOKUP(AW47,'様式３－２'!$C$7:$L$48,10,FALSE))</f>
        <v/>
      </c>
      <c r="AX48" s="164" t="str">
        <f>IF(AX47="","",VLOOKUP(AX47,'様式３－２'!$C$7:$L$48,10,FALSE))</f>
        <v/>
      </c>
      <c r="AY48" s="164" t="str">
        <f>IF(AY47="","",VLOOKUP(AY47,'様式３－２'!$C$7:$L$48,10,FALSE))</f>
        <v/>
      </c>
      <c r="AZ48" s="164" t="str">
        <f>IF(AZ47="","",VLOOKUP(AZ47,'様式３－２'!$C$7:$L$48,10,FALSE))</f>
        <v/>
      </c>
      <c r="BA48" s="164" t="str">
        <f>IF(BA47="","",VLOOKUP(BA47,'様式３－２'!$C$7:$L$48,10,FALSE))</f>
        <v/>
      </c>
      <c r="BB48" s="165" t="str">
        <f>IF(BB47="","",VLOOKUP(BB47,'様式３－２'!$C$7:$L$48,10,FALSE))</f>
        <v/>
      </c>
      <c r="BC48" s="163" t="str">
        <f>IF(BC47="","",VLOOKUP(BC47,'様式３－２'!$C$7:$L$48,10,FALSE))</f>
        <v/>
      </c>
      <c r="BD48" s="164" t="str">
        <f>IF(BD47="","",VLOOKUP(BD47,'様式３－２'!$C$7:$L$48,10,FALSE))</f>
        <v/>
      </c>
      <c r="BE48" s="164" t="str">
        <f>IF(BE47="","",VLOOKUP(BE47,'様式３－２'!$C$7:$L$48,10,FALSE))</f>
        <v/>
      </c>
      <c r="BF48" s="321">
        <f>IF($BI$3="４週",SUM(AA48:BB48),IF($BI$3="暦月",SUM(AA48:BE48),""))</f>
        <v>0</v>
      </c>
      <c r="BG48" s="322"/>
      <c r="BH48" s="323">
        <f>IF($BI$3="４週",BF48/4,IF($BI$3="暦月",(BF48/($BI$8/7)),""))</f>
        <v>0</v>
      </c>
      <c r="BI48" s="322"/>
      <c r="BJ48" s="311"/>
      <c r="BK48" s="312"/>
      <c r="BL48" s="312"/>
      <c r="BM48" s="312"/>
      <c r="BN48" s="313"/>
    </row>
    <row r="49" spans="2:66" ht="20.25" customHeight="1" x14ac:dyDescent="0.4">
      <c r="B49" s="277">
        <f>B47+1</f>
        <v>17</v>
      </c>
      <c r="C49" s="402"/>
      <c r="D49" s="404"/>
      <c r="E49" s="366"/>
      <c r="F49" s="405"/>
      <c r="G49" s="279"/>
      <c r="H49" s="280"/>
      <c r="I49" s="153"/>
      <c r="J49" s="154"/>
      <c r="K49" s="153"/>
      <c r="L49" s="154"/>
      <c r="M49" s="283"/>
      <c r="N49" s="284"/>
      <c r="O49" s="287"/>
      <c r="P49" s="288"/>
      <c r="Q49" s="288"/>
      <c r="R49" s="280"/>
      <c r="S49" s="256"/>
      <c r="T49" s="257"/>
      <c r="U49" s="257"/>
      <c r="V49" s="257"/>
      <c r="W49" s="258"/>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2"/>
      <c r="BG49" s="263"/>
      <c r="BH49" s="264"/>
      <c r="BI49" s="265"/>
      <c r="BJ49" s="266"/>
      <c r="BK49" s="267"/>
      <c r="BL49" s="267"/>
      <c r="BM49" s="267"/>
      <c r="BN49" s="268"/>
    </row>
    <row r="50" spans="2:66" ht="20.25" customHeight="1" x14ac:dyDescent="0.4">
      <c r="B50" s="297"/>
      <c r="C50" s="403"/>
      <c r="D50" s="406"/>
      <c r="E50" s="366"/>
      <c r="F50" s="405"/>
      <c r="G50" s="315"/>
      <c r="H50" s="316"/>
      <c r="I50" s="153"/>
      <c r="J50" s="154">
        <f>G49</f>
        <v>0</v>
      </c>
      <c r="K50" s="153"/>
      <c r="L50" s="154">
        <f>M49</f>
        <v>0</v>
      </c>
      <c r="M50" s="317"/>
      <c r="N50" s="318"/>
      <c r="O50" s="319"/>
      <c r="P50" s="320"/>
      <c r="Q50" s="320"/>
      <c r="R50" s="316"/>
      <c r="S50" s="256"/>
      <c r="T50" s="257"/>
      <c r="U50" s="257"/>
      <c r="V50" s="257"/>
      <c r="W50" s="258"/>
      <c r="X50" s="186" t="s">
        <v>203</v>
      </c>
      <c r="Y50" s="110"/>
      <c r="Z50" s="187"/>
      <c r="AA50" s="163" t="str">
        <f>IF(AA49="","",VLOOKUP(AA49,'様式３－２'!$C$7:$L$48,10,FALSE))</f>
        <v/>
      </c>
      <c r="AB50" s="164" t="str">
        <f>IF(AB49="","",VLOOKUP(AB49,'様式３－２'!$C$7:$L$48,10,FALSE))</f>
        <v/>
      </c>
      <c r="AC50" s="164" t="str">
        <f>IF(AC49="","",VLOOKUP(AC49,'様式３－２'!$C$7:$L$48,10,FALSE))</f>
        <v/>
      </c>
      <c r="AD50" s="164" t="str">
        <f>IF(AD49="","",VLOOKUP(AD49,'様式３－２'!$C$7:$L$48,10,FALSE))</f>
        <v/>
      </c>
      <c r="AE50" s="164" t="str">
        <f>IF(AE49="","",VLOOKUP(AE49,'様式３－２'!$C$7:$L$48,10,FALSE))</f>
        <v/>
      </c>
      <c r="AF50" s="164" t="str">
        <f>IF(AF49="","",VLOOKUP(AF49,'様式３－２'!$C$7:$L$48,10,FALSE))</f>
        <v/>
      </c>
      <c r="AG50" s="165" t="str">
        <f>IF(AG49="","",VLOOKUP(AG49,'様式３－２'!$C$7:$L$48,10,FALSE))</f>
        <v/>
      </c>
      <c r="AH50" s="163" t="str">
        <f>IF(AH49="","",VLOOKUP(AH49,'様式３－２'!$C$7:$L$48,10,FALSE))</f>
        <v/>
      </c>
      <c r="AI50" s="164" t="str">
        <f>IF(AI49="","",VLOOKUP(AI49,'様式３－２'!$C$7:$L$48,10,FALSE))</f>
        <v/>
      </c>
      <c r="AJ50" s="164" t="str">
        <f>IF(AJ49="","",VLOOKUP(AJ49,'様式３－２'!$C$7:$L$48,10,FALSE))</f>
        <v/>
      </c>
      <c r="AK50" s="164" t="str">
        <f>IF(AK49="","",VLOOKUP(AK49,'様式３－２'!$C$7:$L$48,10,FALSE))</f>
        <v/>
      </c>
      <c r="AL50" s="164" t="str">
        <f>IF(AL49="","",VLOOKUP(AL49,'様式３－２'!$C$7:$L$48,10,FALSE))</f>
        <v/>
      </c>
      <c r="AM50" s="164" t="str">
        <f>IF(AM49="","",VLOOKUP(AM49,'様式３－２'!$C$7:$L$48,10,FALSE))</f>
        <v/>
      </c>
      <c r="AN50" s="165" t="str">
        <f>IF(AN49="","",VLOOKUP(AN49,'様式３－２'!$C$7:$L$48,10,FALSE))</f>
        <v/>
      </c>
      <c r="AO50" s="163" t="str">
        <f>IF(AO49="","",VLOOKUP(AO49,'様式３－２'!$C$7:$L$48,10,FALSE))</f>
        <v/>
      </c>
      <c r="AP50" s="164" t="str">
        <f>IF(AP49="","",VLOOKUP(AP49,'様式３－２'!$C$7:$L$48,10,FALSE))</f>
        <v/>
      </c>
      <c r="AQ50" s="164" t="str">
        <f>IF(AQ49="","",VLOOKUP(AQ49,'様式３－２'!$C$7:$L$48,10,FALSE))</f>
        <v/>
      </c>
      <c r="AR50" s="164" t="str">
        <f>IF(AR49="","",VLOOKUP(AR49,'様式３－２'!$C$7:$L$48,10,FALSE))</f>
        <v/>
      </c>
      <c r="AS50" s="164" t="str">
        <f>IF(AS49="","",VLOOKUP(AS49,'様式３－２'!$C$7:$L$48,10,FALSE))</f>
        <v/>
      </c>
      <c r="AT50" s="164" t="str">
        <f>IF(AT49="","",VLOOKUP(AT49,'様式３－２'!$C$7:$L$48,10,FALSE))</f>
        <v/>
      </c>
      <c r="AU50" s="165" t="str">
        <f>IF(AU49="","",VLOOKUP(AU49,'様式３－２'!$C$7:$L$48,10,FALSE))</f>
        <v/>
      </c>
      <c r="AV50" s="163" t="str">
        <f>IF(AV49="","",VLOOKUP(AV49,'様式３－２'!$C$7:$L$48,10,FALSE))</f>
        <v/>
      </c>
      <c r="AW50" s="164" t="str">
        <f>IF(AW49="","",VLOOKUP(AW49,'様式３－２'!$C$7:$L$48,10,FALSE))</f>
        <v/>
      </c>
      <c r="AX50" s="164" t="str">
        <f>IF(AX49="","",VLOOKUP(AX49,'様式３－２'!$C$7:$L$48,10,FALSE))</f>
        <v/>
      </c>
      <c r="AY50" s="164" t="str">
        <f>IF(AY49="","",VLOOKUP(AY49,'様式３－２'!$C$7:$L$48,10,FALSE))</f>
        <v/>
      </c>
      <c r="AZ50" s="164" t="str">
        <f>IF(AZ49="","",VLOOKUP(AZ49,'様式３－２'!$C$7:$L$48,10,FALSE))</f>
        <v/>
      </c>
      <c r="BA50" s="164" t="str">
        <f>IF(BA49="","",VLOOKUP(BA49,'様式３－２'!$C$7:$L$48,10,FALSE))</f>
        <v/>
      </c>
      <c r="BB50" s="165" t="str">
        <f>IF(BB49="","",VLOOKUP(BB49,'様式３－２'!$C$7:$L$48,10,FALSE))</f>
        <v/>
      </c>
      <c r="BC50" s="163" t="str">
        <f>IF(BC49="","",VLOOKUP(BC49,'様式３－２'!$C$7:$L$48,10,FALSE))</f>
        <v/>
      </c>
      <c r="BD50" s="164" t="str">
        <f>IF(BD49="","",VLOOKUP(BD49,'様式３－２'!$C$7:$L$48,10,FALSE))</f>
        <v/>
      </c>
      <c r="BE50" s="164" t="str">
        <f>IF(BE49="","",VLOOKUP(BE49,'様式３－２'!$C$7:$L$48,10,FALSE))</f>
        <v/>
      </c>
      <c r="BF50" s="321">
        <f>IF($BI$3="４週",SUM(AA50:BB50),IF($BI$3="暦月",SUM(AA50:BE50),""))</f>
        <v>0</v>
      </c>
      <c r="BG50" s="322"/>
      <c r="BH50" s="323">
        <f>IF($BI$3="４週",BF50/4,IF($BI$3="暦月",(BF50/($BI$8/7)),""))</f>
        <v>0</v>
      </c>
      <c r="BI50" s="322"/>
      <c r="BJ50" s="311"/>
      <c r="BK50" s="312"/>
      <c r="BL50" s="312"/>
      <c r="BM50" s="312"/>
      <c r="BN50" s="313"/>
    </row>
    <row r="51" spans="2:66" ht="20.25" customHeight="1" x14ac:dyDescent="0.4">
      <c r="B51" s="277">
        <f>B49+1</f>
        <v>18</v>
      </c>
      <c r="C51" s="402"/>
      <c r="D51" s="404"/>
      <c r="E51" s="366"/>
      <c r="F51" s="405"/>
      <c r="G51" s="279"/>
      <c r="H51" s="280"/>
      <c r="I51" s="153"/>
      <c r="J51" s="154"/>
      <c r="K51" s="153"/>
      <c r="L51" s="154"/>
      <c r="M51" s="283"/>
      <c r="N51" s="284"/>
      <c r="O51" s="287"/>
      <c r="P51" s="288"/>
      <c r="Q51" s="288"/>
      <c r="R51" s="280"/>
      <c r="S51" s="256"/>
      <c r="T51" s="257"/>
      <c r="U51" s="257"/>
      <c r="V51" s="257"/>
      <c r="W51" s="258"/>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2"/>
      <c r="BG51" s="263"/>
      <c r="BH51" s="264"/>
      <c r="BI51" s="265"/>
      <c r="BJ51" s="266"/>
      <c r="BK51" s="267"/>
      <c r="BL51" s="267"/>
      <c r="BM51" s="267"/>
      <c r="BN51" s="268"/>
    </row>
    <row r="52" spans="2:66" ht="20.25" customHeight="1" x14ac:dyDescent="0.4">
      <c r="B52" s="297"/>
      <c r="C52" s="403"/>
      <c r="D52" s="406"/>
      <c r="E52" s="366"/>
      <c r="F52" s="405"/>
      <c r="G52" s="315"/>
      <c r="H52" s="316"/>
      <c r="I52" s="153"/>
      <c r="J52" s="154">
        <f>G51</f>
        <v>0</v>
      </c>
      <c r="K52" s="153"/>
      <c r="L52" s="154">
        <f>M51</f>
        <v>0</v>
      </c>
      <c r="M52" s="317"/>
      <c r="N52" s="318"/>
      <c r="O52" s="319"/>
      <c r="P52" s="320"/>
      <c r="Q52" s="320"/>
      <c r="R52" s="316"/>
      <c r="S52" s="256"/>
      <c r="T52" s="257"/>
      <c r="U52" s="257"/>
      <c r="V52" s="257"/>
      <c r="W52" s="258"/>
      <c r="X52" s="186" t="s">
        <v>203</v>
      </c>
      <c r="Y52" s="110"/>
      <c r="Z52" s="187"/>
      <c r="AA52" s="163" t="str">
        <f>IF(AA51="","",VLOOKUP(AA51,'様式３－２'!$C$7:$L$48,10,FALSE))</f>
        <v/>
      </c>
      <c r="AB52" s="164" t="str">
        <f>IF(AB51="","",VLOOKUP(AB51,'様式３－２'!$C$7:$L$48,10,FALSE))</f>
        <v/>
      </c>
      <c r="AC52" s="164" t="str">
        <f>IF(AC51="","",VLOOKUP(AC51,'様式３－２'!$C$7:$L$48,10,FALSE))</f>
        <v/>
      </c>
      <c r="AD52" s="164" t="str">
        <f>IF(AD51="","",VLOOKUP(AD51,'様式３－２'!$C$7:$L$48,10,FALSE))</f>
        <v/>
      </c>
      <c r="AE52" s="164" t="str">
        <f>IF(AE51="","",VLOOKUP(AE51,'様式３－２'!$C$7:$L$48,10,FALSE))</f>
        <v/>
      </c>
      <c r="AF52" s="164" t="str">
        <f>IF(AF51="","",VLOOKUP(AF51,'様式３－２'!$C$7:$L$48,10,FALSE))</f>
        <v/>
      </c>
      <c r="AG52" s="165" t="str">
        <f>IF(AG51="","",VLOOKUP(AG51,'様式３－２'!$C$7:$L$48,10,FALSE))</f>
        <v/>
      </c>
      <c r="AH52" s="163" t="str">
        <f>IF(AH51="","",VLOOKUP(AH51,'様式３－２'!$C$7:$L$48,10,FALSE))</f>
        <v/>
      </c>
      <c r="AI52" s="164" t="str">
        <f>IF(AI51="","",VLOOKUP(AI51,'様式３－２'!$C$7:$L$48,10,FALSE))</f>
        <v/>
      </c>
      <c r="AJ52" s="164" t="str">
        <f>IF(AJ51="","",VLOOKUP(AJ51,'様式３－２'!$C$7:$L$48,10,FALSE))</f>
        <v/>
      </c>
      <c r="AK52" s="164" t="str">
        <f>IF(AK51="","",VLOOKUP(AK51,'様式３－２'!$C$7:$L$48,10,FALSE))</f>
        <v/>
      </c>
      <c r="AL52" s="164" t="str">
        <f>IF(AL51="","",VLOOKUP(AL51,'様式３－２'!$C$7:$L$48,10,FALSE))</f>
        <v/>
      </c>
      <c r="AM52" s="164" t="str">
        <f>IF(AM51="","",VLOOKUP(AM51,'様式３－２'!$C$7:$L$48,10,FALSE))</f>
        <v/>
      </c>
      <c r="AN52" s="165" t="str">
        <f>IF(AN51="","",VLOOKUP(AN51,'様式３－２'!$C$7:$L$48,10,FALSE))</f>
        <v/>
      </c>
      <c r="AO52" s="163" t="str">
        <f>IF(AO51="","",VLOOKUP(AO51,'様式３－２'!$C$7:$L$48,10,FALSE))</f>
        <v/>
      </c>
      <c r="AP52" s="164" t="str">
        <f>IF(AP51="","",VLOOKUP(AP51,'様式３－２'!$C$7:$L$48,10,FALSE))</f>
        <v/>
      </c>
      <c r="AQ52" s="164" t="str">
        <f>IF(AQ51="","",VLOOKUP(AQ51,'様式３－２'!$C$7:$L$48,10,FALSE))</f>
        <v/>
      </c>
      <c r="AR52" s="164" t="str">
        <f>IF(AR51="","",VLOOKUP(AR51,'様式３－２'!$C$7:$L$48,10,FALSE))</f>
        <v/>
      </c>
      <c r="AS52" s="164" t="str">
        <f>IF(AS51="","",VLOOKUP(AS51,'様式３－２'!$C$7:$L$48,10,FALSE))</f>
        <v/>
      </c>
      <c r="AT52" s="164" t="str">
        <f>IF(AT51="","",VLOOKUP(AT51,'様式３－２'!$C$7:$L$48,10,FALSE))</f>
        <v/>
      </c>
      <c r="AU52" s="165" t="str">
        <f>IF(AU51="","",VLOOKUP(AU51,'様式３－２'!$C$7:$L$48,10,FALSE))</f>
        <v/>
      </c>
      <c r="AV52" s="163" t="str">
        <f>IF(AV51="","",VLOOKUP(AV51,'様式３－２'!$C$7:$L$48,10,FALSE))</f>
        <v/>
      </c>
      <c r="AW52" s="164" t="str">
        <f>IF(AW51="","",VLOOKUP(AW51,'様式３－２'!$C$7:$L$48,10,FALSE))</f>
        <v/>
      </c>
      <c r="AX52" s="164" t="str">
        <f>IF(AX51="","",VLOOKUP(AX51,'様式３－２'!$C$7:$L$48,10,FALSE))</f>
        <v/>
      </c>
      <c r="AY52" s="164" t="str">
        <f>IF(AY51="","",VLOOKUP(AY51,'様式３－２'!$C$7:$L$48,10,FALSE))</f>
        <v/>
      </c>
      <c r="AZ52" s="164" t="str">
        <f>IF(AZ51="","",VLOOKUP(AZ51,'様式３－２'!$C$7:$L$48,10,FALSE))</f>
        <v/>
      </c>
      <c r="BA52" s="164" t="str">
        <f>IF(BA51="","",VLOOKUP(BA51,'様式３－２'!$C$7:$L$48,10,FALSE))</f>
        <v/>
      </c>
      <c r="BB52" s="165" t="str">
        <f>IF(BB51="","",VLOOKUP(BB51,'様式３－２'!$C$7:$L$48,10,FALSE))</f>
        <v/>
      </c>
      <c r="BC52" s="163" t="str">
        <f>IF(BC51="","",VLOOKUP(BC51,'様式３－２'!$C$7:$L$48,10,FALSE))</f>
        <v/>
      </c>
      <c r="BD52" s="164" t="str">
        <f>IF(BD51="","",VLOOKUP(BD51,'様式３－２'!$C$7:$L$48,10,FALSE))</f>
        <v/>
      </c>
      <c r="BE52" s="164" t="str">
        <f>IF(BE51="","",VLOOKUP(BE51,'様式３－２'!$C$7:$L$48,10,FALSE))</f>
        <v/>
      </c>
      <c r="BF52" s="321">
        <f>IF($BI$3="４週",SUM(AA52:BB52),IF($BI$3="暦月",SUM(AA52:BE52),""))</f>
        <v>0</v>
      </c>
      <c r="BG52" s="322"/>
      <c r="BH52" s="323">
        <f>IF($BI$3="４週",BF52/4,IF($BI$3="暦月",(BF52/($BI$8/7)),""))</f>
        <v>0</v>
      </c>
      <c r="BI52" s="322"/>
      <c r="BJ52" s="311"/>
      <c r="BK52" s="312"/>
      <c r="BL52" s="312"/>
      <c r="BM52" s="312"/>
      <c r="BN52" s="313"/>
    </row>
    <row r="53" spans="2:66" ht="20.25" customHeight="1" x14ac:dyDescent="0.4">
      <c r="B53" s="277">
        <f>B51+1</f>
        <v>19</v>
      </c>
      <c r="C53" s="402"/>
      <c r="D53" s="404"/>
      <c r="E53" s="366"/>
      <c r="F53" s="405"/>
      <c r="G53" s="279"/>
      <c r="H53" s="280"/>
      <c r="I53" s="155"/>
      <c r="J53" s="156"/>
      <c r="K53" s="155"/>
      <c r="L53" s="156"/>
      <c r="M53" s="283"/>
      <c r="N53" s="284"/>
      <c r="O53" s="287"/>
      <c r="P53" s="288"/>
      <c r="Q53" s="288"/>
      <c r="R53" s="280"/>
      <c r="S53" s="256"/>
      <c r="T53" s="257"/>
      <c r="U53" s="257"/>
      <c r="V53" s="257"/>
      <c r="W53" s="258"/>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2"/>
      <c r="BG53" s="263"/>
      <c r="BH53" s="264"/>
      <c r="BI53" s="265"/>
      <c r="BJ53" s="266"/>
      <c r="BK53" s="267"/>
      <c r="BL53" s="267"/>
      <c r="BM53" s="267"/>
      <c r="BN53" s="268"/>
    </row>
    <row r="54" spans="2:66" ht="20.25" customHeight="1" x14ac:dyDescent="0.4">
      <c r="B54" s="297"/>
      <c r="C54" s="403"/>
      <c r="D54" s="406"/>
      <c r="E54" s="366"/>
      <c r="F54" s="405"/>
      <c r="G54" s="315"/>
      <c r="H54" s="316"/>
      <c r="I54" s="153"/>
      <c r="J54" s="154">
        <f>G53</f>
        <v>0</v>
      </c>
      <c r="K54" s="153"/>
      <c r="L54" s="154">
        <f>M53</f>
        <v>0</v>
      </c>
      <c r="M54" s="317"/>
      <c r="N54" s="318"/>
      <c r="O54" s="319"/>
      <c r="P54" s="320"/>
      <c r="Q54" s="320"/>
      <c r="R54" s="316"/>
      <c r="S54" s="256"/>
      <c r="T54" s="257"/>
      <c r="U54" s="257"/>
      <c r="V54" s="257"/>
      <c r="W54" s="258"/>
      <c r="X54" s="186" t="s">
        <v>203</v>
      </c>
      <c r="Y54" s="103"/>
      <c r="Z54" s="104"/>
      <c r="AA54" s="163" t="str">
        <f>IF(AA53="","",VLOOKUP(AA53,'様式３－２'!$C$7:$L$48,10,FALSE))</f>
        <v/>
      </c>
      <c r="AB54" s="164" t="str">
        <f>IF(AB53="","",VLOOKUP(AB53,'様式３－２'!$C$7:$L$48,10,FALSE))</f>
        <v/>
      </c>
      <c r="AC54" s="164" t="str">
        <f>IF(AC53="","",VLOOKUP(AC53,'様式３－２'!$C$7:$L$48,10,FALSE))</f>
        <v/>
      </c>
      <c r="AD54" s="164" t="str">
        <f>IF(AD53="","",VLOOKUP(AD53,'様式３－２'!$C$7:$L$48,10,FALSE))</f>
        <v/>
      </c>
      <c r="AE54" s="164" t="str">
        <f>IF(AE53="","",VLOOKUP(AE53,'様式３－２'!$C$7:$L$48,10,FALSE))</f>
        <v/>
      </c>
      <c r="AF54" s="164" t="str">
        <f>IF(AF53="","",VLOOKUP(AF53,'様式３－２'!$C$7:$L$48,10,FALSE))</f>
        <v/>
      </c>
      <c r="AG54" s="165" t="str">
        <f>IF(AG53="","",VLOOKUP(AG53,'様式３－２'!$C$7:$L$48,10,FALSE))</f>
        <v/>
      </c>
      <c r="AH54" s="163" t="str">
        <f>IF(AH53="","",VLOOKUP(AH53,'様式３－２'!$C$7:$L$48,10,FALSE))</f>
        <v/>
      </c>
      <c r="AI54" s="164" t="str">
        <f>IF(AI53="","",VLOOKUP(AI53,'様式３－２'!$C$7:$L$48,10,FALSE))</f>
        <v/>
      </c>
      <c r="AJ54" s="164" t="str">
        <f>IF(AJ53="","",VLOOKUP(AJ53,'様式３－２'!$C$7:$L$48,10,FALSE))</f>
        <v/>
      </c>
      <c r="AK54" s="164" t="str">
        <f>IF(AK53="","",VLOOKUP(AK53,'様式３－２'!$C$7:$L$48,10,FALSE))</f>
        <v/>
      </c>
      <c r="AL54" s="164" t="str">
        <f>IF(AL53="","",VLOOKUP(AL53,'様式３－２'!$C$7:$L$48,10,FALSE))</f>
        <v/>
      </c>
      <c r="AM54" s="164" t="str">
        <f>IF(AM53="","",VLOOKUP(AM53,'様式３－２'!$C$7:$L$48,10,FALSE))</f>
        <v/>
      </c>
      <c r="AN54" s="165" t="str">
        <f>IF(AN53="","",VLOOKUP(AN53,'様式３－２'!$C$7:$L$48,10,FALSE))</f>
        <v/>
      </c>
      <c r="AO54" s="163" t="str">
        <f>IF(AO53="","",VLOOKUP(AO53,'様式３－２'!$C$7:$L$48,10,FALSE))</f>
        <v/>
      </c>
      <c r="AP54" s="164" t="str">
        <f>IF(AP53="","",VLOOKUP(AP53,'様式３－２'!$C$7:$L$48,10,FALSE))</f>
        <v/>
      </c>
      <c r="AQ54" s="164" t="str">
        <f>IF(AQ53="","",VLOOKUP(AQ53,'様式３－２'!$C$7:$L$48,10,FALSE))</f>
        <v/>
      </c>
      <c r="AR54" s="164" t="str">
        <f>IF(AR53="","",VLOOKUP(AR53,'様式３－２'!$C$7:$L$48,10,FALSE))</f>
        <v/>
      </c>
      <c r="AS54" s="164" t="str">
        <f>IF(AS53="","",VLOOKUP(AS53,'様式３－２'!$C$7:$L$48,10,FALSE))</f>
        <v/>
      </c>
      <c r="AT54" s="164" t="str">
        <f>IF(AT53="","",VLOOKUP(AT53,'様式３－２'!$C$7:$L$48,10,FALSE))</f>
        <v/>
      </c>
      <c r="AU54" s="165" t="str">
        <f>IF(AU53="","",VLOOKUP(AU53,'様式３－２'!$C$7:$L$48,10,FALSE))</f>
        <v/>
      </c>
      <c r="AV54" s="163" t="str">
        <f>IF(AV53="","",VLOOKUP(AV53,'様式３－２'!$C$7:$L$48,10,FALSE))</f>
        <v/>
      </c>
      <c r="AW54" s="164" t="str">
        <f>IF(AW53="","",VLOOKUP(AW53,'様式３－２'!$C$7:$L$48,10,FALSE))</f>
        <v/>
      </c>
      <c r="AX54" s="164" t="str">
        <f>IF(AX53="","",VLOOKUP(AX53,'様式３－２'!$C$7:$L$48,10,FALSE))</f>
        <v/>
      </c>
      <c r="AY54" s="164" t="str">
        <f>IF(AY53="","",VLOOKUP(AY53,'様式３－２'!$C$7:$L$48,10,FALSE))</f>
        <v/>
      </c>
      <c r="AZ54" s="164" t="str">
        <f>IF(AZ53="","",VLOOKUP(AZ53,'様式３－２'!$C$7:$L$48,10,FALSE))</f>
        <v/>
      </c>
      <c r="BA54" s="164" t="str">
        <f>IF(BA53="","",VLOOKUP(BA53,'様式３－２'!$C$7:$L$48,10,FALSE))</f>
        <v/>
      </c>
      <c r="BB54" s="165" t="str">
        <f>IF(BB53="","",VLOOKUP(BB53,'様式３－２'!$C$7:$L$48,10,FALSE))</f>
        <v/>
      </c>
      <c r="BC54" s="163" t="str">
        <f>IF(BC53="","",VLOOKUP(BC53,'様式３－２'!$C$7:$L$48,10,FALSE))</f>
        <v/>
      </c>
      <c r="BD54" s="164" t="str">
        <f>IF(BD53="","",VLOOKUP(BD53,'様式３－２'!$C$7:$L$48,10,FALSE))</f>
        <v/>
      </c>
      <c r="BE54" s="164" t="str">
        <f>IF(BE53="","",VLOOKUP(BE53,'様式３－２'!$C$7:$L$48,10,FALSE))</f>
        <v/>
      </c>
      <c r="BF54" s="321">
        <f>IF($BI$3="４週",SUM(AA54:BB54),IF($BI$3="暦月",SUM(AA54:BE54),""))</f>
        <v>0</v>
      </c>
      <c r="BG54" s="322"/>
      <c r="BH54" s="323">
        <f>IF($BI$3="４週",BF54/4,IF($BI$3="暦月",(BF54/($BI$8/7)),""))</f>
        <v>0</v>
      </c>
      <c r="BI54" s="322"/>
      <c r="BJ54" s="311"/>
      <c r="BK54" s="312"/>
      <c r="BL54" s="312"/>
      <c r="BM54" s="312"/>
      <c r="BN54" s="313"/>
    </row>
    <row r="55" spans="2:66" ht="20.25" customHeight="1" x14ac:dyDescent="0.4">
      <c r="B55" s="277">
        <f>B53+1</f>
        <v>20</v>
      </c>
      <c r="C55" s="402"/>
      <c r="D55" s="404"/>
      <c r="E55" s="366"/>
      <c r="F55" s="405"/>
      <c r="G55" s="279"/>
      <c r="H55" s="280"/>
      <c r="I55" s="155"/>
      <c r="J55" s="156"/>
      <c r="K55" s="155"/>
      <c r="L55" s="156"/>
      <c r="M55" s="283"/>
      <c r="N55" s="284"/>
      <c r="O55" s="287"/>
      <c r="P55" s="288"/>
      <c r="Q55" s="288"/>
      <c r="R55" s="280"/>
      <c r="S55" s="256"/>
      <c r="T55" s="257"/>
      <c r="U55" s="257"/>
      <c r="V55" s="257"/>
      <c r="W55" s="258"/>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2"/>
      <c r="BG55" s="263"/>
      <c r="BH55" s="264"/>
      <c r="BI55" s="265"/>
      <c r="BJ55" s="266"/>
      <c r="BK55" s="267"/>
      <c r="BL55" s="267"/>
      <c r="BM55" s="267"/>
      <c r="BN55" s="268"/>
    </row>
    <row r="56" spans="2:66" ht="20.25" customHeight="1" x14ac:dyDescent="0.4">
      <c r="B56" s="297"/>
      <c r="C56" s="403"/>
      <c r="D56" s="406"/>
      <c r="E56" s="366"/>
      <c r="F56" s="405"/>
      <c r="G56" s="315"/>
      <c r="H56" s="316"/>
      <c r="I56" s="153"/>
      <c r="J56" s="154">
        <f>G55</f>
        <v>0</v>
      </c>
      <c r="K56" s="153"/>
      <c r="L56" s="154">
        <f>M55</f>
        <v>0</v>
      </c>
      <c r="M56" s="317"/>
      <c r="N56" s="318"/>
      <c r="O56" s="319"/>
      <c r="P56" s="320"/>
      <c r="Q56" s="320"/>
      <c r="R56" s="316"/>
      <c r="S56" s="256"/>
      <c r="T56" s="257"/>
      <c r="U56" s="257"/>
      <c r="V56" s="257"/>
      <c r="W56" s="258"/>
      <c r="X56" s="186" t="s">
        <v>203</v>
      </c>
      <c r="Y56" s="110"/>
      <c r="Z56" s="187"/>
      <c r="AA56" s="163" t="str">
        <f>IF(AA55="","",VLOOKUP(AA55,'様式３－２'!$C$7:$L$48,10,FALSE))</f>
        <v/>
      </c>
      <c r="AB56" s="164" t="str">
        <f>IF(AB55="","",VLOOKUP(AB55,'様式３－２'!$C$7:$L$48,10,FALSE))</f>
        <v/>
      </c>
      <c r="AC56" s="164" t="str">
        <f>IF(AC55="","",VLOOKUP(AC55,'様式３－２'!$C$7:$L$48,10,FALSE))</f>
        <v/>
      </c>
      <c r="AD56" s="164" t="str">
        <f>IF(AD55="","",VLOOKUP(AD55,'様式３－２'!$C$7:$L$48,10,FALSE))</f>
        <v/>
      </c>
      <c r="AE56" s="164" t="str">
        <f>IF(AE55="","",VLOOKUP(AE55,'様式３－２'!$C$7:$L$48,10,FALSE))</f>
        <v/>
      </c>
      <c r="AF56" s="164" t="str">
        <f>IF(AF55="","",VLOOKUP(AF55,'様式３－２'!$C$7:$L$48,10,FALSE))</f>
        <v/>
      </c>
      <c r="AG56" s="165" t="str">
        <f>IF(AG55="","",VLOOKUP(AG55,'様式３－２'!$C$7:$L$48,10,FALSE))</f>
        <v/>
      </c>
      <c r="AH56" s="163" t="str">
        <f>IF(AH55="","",VLOOKUP(AH55,'様式３－２'!$C$7:$L$48,10,FALSE))</f>
        <v/>
      </c>
      <c r="AI56" s="164" t="str">
        <f>IF(AI55="","",VLOOKUP(AI55,'様式３－２'!$C$7:$L$48,10,FALSE))</f>
        <v/>
      </c>
      <c r="AJ56" s="164" t="str">
        <f>IF(AJ55="","",VLOOKUP(AJ55,'様式３－２'!$C$7:$L$48,10,FALSE))</f>
        <v/>
      </c>
      <c r="AK56" s="164" t="str">
        <f>IF(AK55="","",VLOOKUP(AK55,'様式３－２'!$C$7:$L$48,10,FALSE))</f>
        <v/>
      </c>
      <c r="AL56" s="164" t="str">
        <f>IF(AL55="","",VLOOKUP(AL55,'様式３－２'!$C$7:$L$48,10,FALSE))</f>
        <v/>
      </c>
      <c r="AM56" s="164" t="str">
        <f>IF(AM55="","",VLOOKUP(AM55,'様式３－２'!$C$7:$L$48,10,FALSE))</f>
        <v/>
      </c>
      <c r="AN56" s="165" t="str">
        <f>IF(AN55="","",VLOOKUP(AN55,'様式３－２'!$C$7:$L$48,10,FALSE))</f>
        <v/>
      </c>
      <c r="AO56" s="163" t="str">
        <f>IF(AO55="","",VLOOKUP(AO55,'様式３－２'!$C$7:$L$48,10,FALSE))</f>
        <v/>
      </c>
      <c r="AP56" s="164" t="str">
        <f>IF(AP55="","",VLOOKUP(AP55,'様式３－２'!$C$7:$L$48,10,FALSE))</f>
        <v/>
      </c>
      <c r="AQ56" s="164" t="str">
        <f>IF(AQ55="","",VLOOKUP(AQ55,'様式３－２'!$C$7:$L$48,10,FALSE))</f>
        <v/>
      </c>
      <c r="AR56" s="164" t="str">
        <f>IF(AR55="","",VLOOKUP(AR55,'様式３－２'!$C$7:$L$48,10,FALSE))</f>
        <v/>
      </c>
      <c r="AS56" s="164" t="str">
        <f>IF(AS55="","",VLOOKUP(AS55,'様式３－２'!$C$7:$L$48,10,FALSE))</f>
        <v/>
      </c>
      <c r="AT56" s="164" t="str">
        <f>IF(AT55="","",VLOOKUP(AT55,'様式３－２'!$C$7:$L$48,10,FALSE))</f>
        <v/>
      </c>
      <c r="AU56" s="165" t="str">
        <f>IF(AU55="","",VLOOKUP(AU55,'様式３－２'!$C$7:$L$48,10,FALSE))</f>
        <v/>
      </c>
      <c r="AV56" s="163" t="str">
        <f>IF(AV55="","",VLOOKUP(AV55,'様式３－２'!$C$7:$L$48,10,FALSE))</f>
        <v/>
      </c>
      <c r="AW56" s="164" t="str">
        <f>IF(AW55="","",VLOOKUP(AW55,'様式３－２'!$C$7:$L$48,10,FALSE))</f>
        <v/>
      </c>
      <c r="AX56" s="164" t="str">
        <f>IF(AX55="","",VLOOKUP(AX55,'様式３－２'!$C$7:$L$48,10,FALSE))</f>
        <v/>
      </c>
      <c r="AY56" s="164" t="str">
        <f>IF(AY55="","",VLOOKUP(AY55,'様式３－２'!$C$7:$L$48,10,FALSE))</f>
        <v/>
      </c>
      <c r="AZ56" s="164" t="str">
        <f>IF(AZ55="","",VLOOKUP(AZ55,'様式３－２'!$C$7:$L$48,10,FALSE))</f>
        <v/>
      </c>
      <c r="BA56" s="164" t="str">
        <f>IF(BA55="","",VLOOKUP(BA55,'様式３－２'!$C$7:$L$48,10,FALSE))</f>
        <v/>
      </c>
      <c r="BB56" s="165" t="str">
        <f>IF(BB55="","",VLOOKUP(BB55,'様式３－２'!$C$7:$L$48,10,FALSE))</f>
        <v/>
      </c>
      <c r="BC56" s="163" t="str">
        <f>IF(BC55="","",VLOOKUP(BC55,'様式３－２'!$C$7:$L$48,10,FALSE))</f>
        <v/>
      </c>
      <c r="BD56" s="164" t="str">
        <f>IF(BD55="","",VLOOKUP(BD55,'様式３－２'!$C$7:$L$48,10,FALSE))</f>
        <v/>
      </c>
      <c r="BE56" s="164" t="str">
        <f>IF(BE55="","",VLOOKUP(BE55,'様式３－２'!$C$7:$L$48,10,FALSE))</f>
        <v/>
      </c>
      <c r="BF56" s="321">
        <f>IF($BI$3="４週",SUM(AA56:BB56),IF($BI$3="暦月",SUM(AA56:BE56),""))</f>
        <v>0</v>
      </c>
      <c r="BG56" s="322"/>
      <c r="BH56" s="323">
        <f>IF($BI$3="４週",BF56/4,IF($BI$3="暦月",(BF56/($BI$8/7)),""))</f>
        <v>0</v>
      </c>
      <c r="BI56" s="322"/>
      <c r="BJ56" s="311"/>
      <c r="BK56" s="312"/>
      <c r="BL56" s="312"/>
      <c r="BM56" s="312"/>
      <c r="BN56" s="313"/>
    </row>
    <row r="57" spans="2:66" ht="20.25" customHeight="1" x14ac:dyDescent="0.4">
      <c r="B57" s="277">
        <f>B55+1</f>
        <v>21</v>
      </c>
      <c r="C57" s="402"/>
      <c r="D57" s="404"/>
      <c r="E57" s="366"/>
      <c r="F57" s="405"/>
      <c r="G57" s="279"/>
      <c r="H57" s="280"/>
      <c r="I57" s="153"/>
      <c r="J57" s="154"/>
      <c r="K57" s="153"/>
      <c r="L57" s="154"/>
      <c r="M57" s="283"/>
      <c r="N57" s="284"/>
      <c r="O57" s="287"/>
      <c r="P57" s="288"/>
      <c r="Q57" s="288"/>
      <c r="R57" s="280"/>
      <c r="S57" s="256"/>
      <c r="T57" s="257"/>
      <c r="U57" s="257"/>
      <c r="V57" s="257"/>
      <c r="W57" s="258"/>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2"/>
      <c r="BG57" s="263"/>
      <c r="BH57" s="264"/>
      <c r="BI57" s="265"/>
      <c r="BJ57" s="266"/>
      <c r="BK57" s="267"/>
      <c r="BL57" s="267"/>
      <c r="BM57" s="267"/>
      <c r="BN57" s="268"/>
    </row>
    <row r="58" spans="2:66" ht="20.25" customHeight="1" x14ac:dyDescent="0.4">
      <c r="B58" s="297"/>
      <c r="C58" s="403"/>
      <c r="D58" s="406"/>
      <c r="E58" s="366"/>
      <c r="F58" s="405"/>
      <c r="G58" s="315"/>
      <c r="H58" s="316"/>
      <c r="I58" s="153"/>
      <c r="J58" s="154">
        <f>G57</f>
        <v>0</v>
      </c>
      <c r="K58" s="153"/>
      <c r="L58" s="154">
        <f>M57</f>
        <v>0</v>
      </c>
      <c r="M58" s="317"/>
      <c r="N58" s="318"/>
      <c r="O58" s="319"/>
      <c r="P58" s="320"/>
      <c r="Q58" s="320"/>
      <c r="R58" s="316"/>
      <c r="S58" s="256"/>
      <c r="T58" s="257"/>
      <c r="U58" s="257"/>
      <c r="V58" s="257"/>
      <c r="W58" s="258"/>
      <c r="X58" s="186" t="s">
        <v>203</v>
      </c>
      <c r="Y58" s="110"/>
      <c r="Z58" s="187"/>
      <c r="AA58" s="163" t="str">
        <f>IF(AA57="","",VLOOKUP(AA57,'様式３－２'!$C$7:$L$48,10,FALSE))</f>
        <v/>
      </c>
      <c r="AB58" s="164" t="str">
        <f>IF(AB57="","",VLOOKUP(AB57,'様式３－２'!$C$7:$L$48,10,FALSE))</f>
        <v/>
      </c>
      <c r="AC58" s="164" t="str">
        <f>IF(AC57="","",VLOOKUP(AC57,'様式３－２'!$C$7:$L$48,10,FALSE))</f>
        <v/>
      </c>
      <c r="AD58" s="164" t="str">
        <f>IF(AD57="","",VLOOKUP(AD57,'様式３－２'!$C$7:$L$48,10,FALSE))</f>
        <v/>
      </c>
      <c r="AE58" s="164" t="str">
        <f>IF(AE57="","",VLOOKUP(AE57,'様式３－２'!$C$7:$L$48,10,FALSE))</f>
        <v/>
      </c>
      <c r="AF58" s="164" t="str">
        <f>IF(AF57="","",VLOOKUP(AF57,'様式３－２'!$C$7:$L$48,10,FALSE))</f>
        <v/>
      </c>
      <c r="AG58" s="165" t="str">
        <f>IF(AG57="","",VLOOKUP(AG57,'様式３－２'!$C$7:$L$48,10,FALSE))</f>
        <v/>
      </c>
      <c r="AH58" s="163" t="str">
        <f>IF(AH57="","",VLOOKUP(AH57,'様式３－２'!$C$7:$L$48,10,FALSE))</f>
        <v/>
      </c>
      <c r="AI58" s="164" t="str">
        <f>IF(AI57="","",VLOOKUP(AI57,'様式３－２'!$C$7:$L$48,10,FALSE))</f>
        <v/>
      </c>
      <c r="AJ58" s="164" t="str">
        <f>IF(AJ57="","",VLOOKUP(AJ57,'様式３－２'!$C$7:$L$48,10,FALSE))</f>
        <v/>
      </c>
      <c r="AK58" s="164" t="str">
        <f>IF(AK57="","",VLOOKUP(AK57,'様式３－２'!$C$7:$L$48,10,FALSE))</f>
        <v/>
      </c>
      <c r="AL58" s="164" t="str">
        <f>IF(AL57="","",VLOOKUP(AL57,'様式３－２'!$C$7:$L$48,10,FALSE))</f>
        <v/>
      </c>
      <c r="AM58" s="164" t="str">
        <f>IF(AM57="","",VLOOKUP(AM57,'様式３－２'!$C$7:$L$48,10,FALSE))</f>
        <v/>
      </c>
      <c r="AN58" s="165" t="str">
        <f>IF(AN57="","",VLOOKUP(AN57,'様式３－２'!$C$7:$L$48,10,FALSE))</f>
        <v/>
      </c>
      <c r="AO58" s="163" t="str">
        <f>IF(AO57="","",VLOOKUP(AO57,'様式３－２'!$C$7:$L$48,10,FALSE))</f>
        <v/>
      </c>
      <c r="AP58" s="164" t="str">
        <f>IF(AP57="","",VLOOKUP(AP57,'様式３－２'!$C$7:$L$48,10,FALSE))</f>
        <v/>
      </c>
      <c r="AQ58" s="164" t="str">
        <f>IF(AQ57="","",VLOOKUP(AQ57,'様式３－２'!$C$7:$L$48,10,FALSE))</f>
        <v/>
      </c>
      <c r="AR58" s="164" t="str">
        <f>IF(AR57="","",VLOOKUP(AR57,'様式３－２'!$C$7:$L$48,10,FALSE))</f>
        <v/>
      </c>
      <c r="AS58" s="164" t="str">
        <f>IF(AS57="","",VLOOKUP(AS57,'様式３－２'!$C$7:$L$48,10,FALSE))</f>
        <v/>
      </c>
      <c r="AT58" s="164" t="str">
        <f>IF(AT57="","",VLOOKUP(AT57,'様式３－２'!$C$7:$L$48,10,FALSE))</f>
        <v/>
      </c>
      <c r="AU58" s="165" t="str">
        <f>IF(AU57="","",VLOOKUP(AU57,'様式３－２'!$C$7:$L$48,10,FALSE))</f>
        <v/>
      </c>
      <c r="AV58" s="163" t="str">
        <f>IF(AV57="","",VLOOKUP(AV57,'様式３－２'!$C$7:$L$48,10,FALSE))</f>
        <v/>
      </c>
      <c r="AW58" s="164" t="str">
        <f>IF(AW57="","",VLOOKUP(AW57,'様式３－２'!$C$7:$L$48,10,FALSE))</f>
        <v/>
      </c>
      <c r="AX58" s="164" t="str">
        <f>IF(AX57="","",VLOOKUP(AX57,'様式３－２'!$C$7:$L$48,10,FALSE))</f>
        <v/>
      </c>
      <c r="AY58" s="164" t="str">
        <f>IF(AY57="","",VLOOKUP(AY57,'様式３－２'!$C$7:$L$48,10,FALSE))</f>
        <v/>
      </c>
      <c r="AZ58" s="164" t="str">
        <f>IF(AZ57="","",VLOOKUP(AZ57,'様式３－２'!$C$7:$L$48,10,FALSE))</f>
        <v/>
      </c>
      <c r="BA58" s="164" t="str">
        <f>IF(BA57="","",VLOOKUP(BA57,'様式３－２'!$C$7:$L$48,10,FALSE))</f>
        <v/>
      </c>
      <c r="BB58" s="165" t="str">
        <f>IF(BB57="","",VLOOKUP(BB57,'様式３－２'!$C$7:$L$48,10,FALSE))</f>
        <v/>
      </c>
      <c r="BC58" s="163" t="str">
        <f>IF(BC57="","",VLOOKUP(BC57,'様式３－２'!$C$7:$L$48,10,FALSE))</f>
        <v/>
      </c>
      <c r="BD58" s="164" t="str">
        <f>IF(BD57="","",VLOOKUP(BD57,'様式３－２'!$C$7:$L$48,10,FALSE))</f>
        <v/>
      </c>
      <c r="BE58" s="164" t="str">
        <f>IF(BE57="","",VLOOKUP(BE57,'様式３－２'!$C$7:$L$48,10,FALSE))</f>
        <v/>
      </c>
      <c r="BF58" s="321">
        <f>IF($BI$3="４週",SUM(AA58:BB58),IF($BI$3="暦月",SUM(AA58:BE58),""))</f>
        <v>0</v>
      </c>
      <c r="BG58" s="322"/>
      <c r="BH58" s="323">
        <f>IF($BI$3="４週",BF58/4,IF($BI$3="暦月",(BF58/($BI$8/7)),""))</f>
        <v>0</v>
      </c>
      <c r="BI58" s="322"/>
      <c r="BJ58" s="311"/>
      <c r="BK58" s="312"/>
      <c r="BL58" s="312"/>
      <c r="BM58" s="312"/>
      <c r="BN58" s="313"/>
    </row>
    <row r="59" spans="2:66" ht="20.25" customHeight="1" x14ac:dyDescent="0.4">
      <c r="B59" s="277">
        <f>B57+1</f>
        <v>22</v>
      </c>
      <c r="C59" s="402"/>
      <c r="D59" s="404"/>
      <c r="E59" s="366"/>
      <c r="F59" s="405"/>
      <c r="G59" s="279"/>
      <c r="H59" s="280"/>
      <c r="I59" s="153"/>
      <c r="J59" s="154"/>
      <c r="K59" s="153"/>
      <c r="L59" s="154"/>
      <c r="M59" s="283"/>
      <c r="N59" s="284"/>
      <c r="O59" s="287"/>
      <c r="P59" s="288"/>
      <c r="Q59" s="288"/>
      <c r="R59" s="280"/>
      <c r="S59" s="256"/>
      <c r="T59" s="257"/>
      <c r="U59" s="257"/>
      <c r="V59" s="257"/>
      <c r="W59" s="258"/>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2"/>
      <c r="BG59" s="263"/>
      <c r="BH59" s="264"/>
      <c r="BI59" s="265"/>
      <c r="BJ59" s="266"/>
      <c r="BK59" s="267"/>
      <c r="BL59" s="267"/>
      <c r="BM59" s="267"/>
      <c r="BN59" s="268"/>
    </row>
    <row r="60" spans="2:66" ht="20.25" customHeight="1" x14ac:dyDescent="0.4">
      <c r="B60" s="297"/>
      <c r="C60" s="403"/>
      <c r="D60" s="406"/>
      <c r="E60" s="366"/>
      <c r="F60" s="405"/>
      <c r="G60" s="315"/>
      <c r="H60" s="316"/>
      <c r="I60" s="153"/>
      <c r="J60" s="154">
        <f>G59</f>
        <v>0</v>
      </c>
      <c r="K60" s="153"/>
      <c r="L60" s="154">
        <f>M59</f>
        <v>0</v>
      </c>
      <c r="M60" s="317"/>
      <c r="N60" s="318"/>
      <c r="O60" s="319"/>
      <c r="P60" s="320"/>
      <c r="Q60" s="320"/>
      <c r="R60" s="316"/>
      <c r="S60" s="256"/>
      <c r="T60" s="257"/>
      <c r="U60" s="257"/>
      <c r="V60" s="257"/>
      <c r="W60" s="258"/>
      <c r="X60" s="186" t="s">
        <v>203</v>
      </c>
      <c r="Y60" s="110"/>
      <c r="Z60" s="187"/>
      <c r="AA60" s="163" t="str">
        <f>IF(AA59="","",VLOOKUP(AA59,'様式３－２'!$C$7:$L$48,10,FALSE))</f>
        <v/>
      </c>
      <c r="AB60" s="164" t="str">
        <f>IF(AB59="","",VLOOKUP(AB59,'様式３－２'!$C$7:$L$48,10,FALSE))</f>
        <v/>
      </c>
      <c r="AC60" s="164" t="str">
        <f>IF(AC59="","",VLOOKUP(AC59,'様式３－２'!$C$7:$L$48,10,FALSE))</f>
        <v/>
      </c>
      <c r="AD60" s="164" t="str">
        <f>IF(AD59="","",VLOOKUP(AD59,'様式３－２'!$C$7:$L$48,10,FALSE))</f>
        <v/>
      </c>
      <c r="AE60" s="164" t="str">
        <f>IF(AE59="","",VLOOKUP(AE59,'様式３－２'!$C$7:$L$48,10,FALSE))</f>
        <v/>
      </c>
      <c r="AF60" s="164" t="str">
        <f>IF(AF59="","",VLOOKUP(AF59,'様式３－２'!$C$7:$L$48,10,FALSE))</f>
        <v/>
      </c>
      <c r="AG60" s="165" t="str">
        <f>IF(AG59="","",VLOOKUP(AG59,'様式３－２'!$C$7:$L$48,10,FALSE))</f>
        <v/>
      </c>
      <c r="AH60" s="163" t="str">
        <f>IF(AH59="","",VLOOKUP(AH59,'様式３－２'!$C$7:$L$48,10,FALSE))</f>
        <v/>
      </c>
      <c r="AI60" s="164" t="str">
        <f>IF(AI59="","",VLOOKUP(AI59,'様式３－２'!$C$7:$L$48,10,FALSE))</f>
        <v/>
      </c>
      <c r="AJ60" s="164" t="str">
        <f>IF(AJ59="","",VLOOKUP(AJ59,'様式３－２'!$C$7:$L$48,10,FALSE))</f>
        <v/>
      </c>
      <c r="AK60" s="164" t="str">
        <f>IF(AK59="","",VLOOKUP(AK59,'様式３－２'!$C$7:$L$48,10,FALSE))</f>
        <v/>
      </c>
      <c r="AL60" s="164" t="str">
        <f>IF(AL59="","",VLOOKUP(AL59,'様式３－２'!$C$7:$L$48,10,FALSE))</f>
        <v/>
      </c>
      <c r="AM60" s="164" t="str">
        <f>IF(AM59="","",VLOOKUP(AM59,'様式３－２'!$C$7:$L$48,10,FALSE))</f>
        <v/>
      </c>
      <c r="AN60" s="165" t="str">
        <f>IF(AN59="","",VLOOKUP(AN59,'様式３－２'!$C$7:$L$48,10,FALSE))</f>
        <v/>
      </c>
      <c r="AO60" s="163" t="str">
        <f>IF(AO59="","",VLOOKUP(AO59,'様式３－２'!$C$7:$L$48,10,FALSE))</f>
        <v/>
      </c>
      <c r="AP60" s="164" t="str">
        <f>IF(AP59="","",VLOOKUP(AP59,'様式３－２'!$C$7:$L$48,10,FALSE))</f>
        <v/>
      </c>
      <c r="AQ60" s="164" t="str">
        <f>IF(AQ59="","",VLOOKUP(AQ59,'様式３－２'!$C$7:$L$48,10,FALSE))</f>
        <v/>
      </c>
      <c r="AR60" s="164" t="str">
        <f>IF(AR59="","",VLOOKUP(AR59,'様式３－２'!$C$7:$L$48,10,FALSE))</f>
        <v/>
      </c>
      <c r="AS60" s="164" t="str">
        <f>IF(AS59="","",VLOOKUP(AS59,'様式３－２'!$C$7:$L$48,10,FALSE))</f>
        <v/>
      </c>
      <c r="AT60" s="164" t="str">
        <f>IF(AT59="","",VLOOKUP(AT59,'様式３－２'!$C$7:$L$48,10,FALSE))</f>
        <v/>
      </c>
      <c r="AU60" s="165" t="str">
        <f>IF(AU59="","",VLOOKUP(AU59,'様式３－２'!$C$7:$L$48,10,FALSE))</f>
        <v/>
      </c>
      <c r="AV60" s="163" t="str">
        <f>IF(AV59="","",VLOOKUP(AV59,'様式３－２'!$C$7:$L$48,10,FALSE))</f>
        <v/>
      </c>
      <c r="AW60" s="164" t="str">
        <f>IF(AW59="","",VLOOKUP(AW59,'様式３－２'!$C$7:$L$48,10,FALSE))</f>
        <v/>
      </c>
      <c r="AX60" s="164" t="str">
        <f>IF(AX59="","",VLOOKUP(AX59,'様式３－２'!$C$7:$L$48,10,FALSE))</f>
        <v/>
      </c>
      <c r="AY60" s="164" t="str">
        <f>IF(AY59="","",VLOOKUP(AY59,'様式３－２'!$C$7:$L$48,10,FALSE))</f>
        <v/>
      </c>
      <c r="AZ60" s="164" t="str">
        <f>IF(AZ59="","",VLOOKUP(AZ59,'様式３－２'!$C$7:$L$48,10,FALSE))</f>
        <v/>
      </c>
      <c r="BA60" s="164" t="str">
        <f>IF(BA59="","",VLOOKUP(BA59,'様式３－２'!$C$7:$L$48,10,FALSE))</f>
        <v/>
      </c>
      <c r="BB60" s="165" t="str">
        <f>IF(BB59="","",VLOOKUP(BB59,'様式３－２'!$C$7:$L$48,10,FALSE))</f>
        <v/>
      </c>
      <c r="BC60" s="163" t="str">
        <f>IF(BC59="","",VLOOKUP(BC59,'様式３－２'!$C$7:$L$48,10,FALSE))</f>
        <v/>
      </c>
      <c r="BD60" s="164" t="str">
        <f>IF(BD59="","",VLOOKUP(BD59,'様式３－２'!$C$7:$L$48,10,FALSE))</f>
        <v/>
      </c>
      <c r="BE60" s="164" t="str">
        <f>IF(BE59="","",VLOOKUP(BE59,'様式３－２'!$C$7:$L$48,10,FALSE))</f>
        <v/>
      </c>
      <c r="BF60" s="321">
        <f>IF($BI$3="４週",SUM(AA60:BB60),IF($BI$3="暦月",SUM(AA60:BE60),""))</f>
        <v>0</v>
      </c>
      <c r="BG60" s="322"/>
      <c r="BH60" s="323">
        <f>IF($BI$3="４週",BF60/4,IF($BI$3="暦月",(BF60/($BI$8/7)),""))</f>
        <v>0</v>
      </c>
      <c r="BI60" s="322"/>
      <c r="BJ60" s="311"/>
      <c r="BK60" s="312"/>
      <c r="BL60" s="312"/>
      <c r="BM60" s="312"/>
      <c r="BN60" s="313"/>
    </row>
    <row r="61" spans="2:66" ht="20.25" customHeight="1" x14ac:dyDescent="0.4">
      <c r="B61" s="277">
        <f>B59+1</f>
        <v>23</v>
      </c>
      <c r="C61" s="402"/>
      <c r="D61" s="404"/>
      <c r="E61" s="366"/>
      <c r="F61" s="405"/>
      <c r="G61" s="279"/>
      <c r="H61" s="280"/>
      <c r="I61" s="153"/>
      <c r="J61" s="154"/>
      <c r="K61" s="153"/>
      <c r="L61" s="154"/>
      <c r="M61" s="283"/>
      <c r="N61" s="284"/>
      <c r="O61" s="287"/>
      <c r="P61" s="288"/>
      <c r="Q61" s="288"/>
      <c r="R61" s="280"/>
      <c r="S61" s="256"/>
      <c r="T61" s="257"/>
      <c r="U61" s="257"/>
      <c r="V61" s="257"/>
      <c r="W61" s="258"/>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2"/>
      <c r="BG61" s="263"/>
      <c r="BH61" s="264"/>
      <c r="BI61" s="265"/>
      <c r="BJ61" s="266"/>
      <c r="BK61" s="267"/>
      <c r="BL61" s="267"/>
      <c r="BM61" s="267"/>
      <c r="BN61" s="268"/>
    </row>
    <row r="62" spans="2:66" ht="20.25" customHeight="1" x14ac:dyDescent="0.4">
      <c r="B62" s="297"/>
      <c r="C62" s="403"/>
      <c r="D62" s="406"/>
      <c r="E62" s="366"/>
      <c r="F62" s="405"/>
      <c r="G62" s="315"/>
      <c r="H62" s="316"/>
      <c r="I62" s="153"/>
      <c r="J62" s="154">
        <f>G61</f>
        <v>0</v>
      </c>
      <c r="K62" s="153"/>
      <c r="L62" s="154">
        <f>M61</f>
        <v>0</v>
      </c>
      <c r="M62" s="317"/>
      <c r="N62" s="318"/>
      <c r="O62" s="319"/>
      <c r="P62" s="320"/>
      <c r="Q62" s="320"/>
      <c r="R62" s="316"/>
      <c r="S62" s="256"/>
      <c r="T62" s="257"/>
      <c r="U62" s="257"/>
      <c r="V62" s="257"/>
      <c r="W62" s="258"/>
      <c r="X62" s="186" t="s">
        <v>203</v>
      </c>
      <c r="Y62" s="110"/>
      <c r="Z62" s="187"/>
      <c r="AA62" s="163" t="str">
        <f>IF(AA61="","",VLOOKUP(AA61,'様式３－２'!$C$7:$L$48,10,FALSE))</f>
        <v/>
      </c>
      <c r="AB62" s="164" t="str">
        <f>IF(AB61="","",VLOOKUP(AB61,'様式３－２'!$C$7:$L$48,10,FALSE))</f>
        <v/>
      </c>
      <c r="AC62" s="164" t="str">
        <f>IF(AC61="","",VLOOKUP(AC61,'様式３－２'!$C$7:$L$48,10,FALSE))</f>
        <v/>
      </c>
      <c r="AD62" s="164" t="str">
        <f>IF(AD61="","",VLOOKUP(AD61,'様式３－２'!$C$7:$L$48,10,FALSE))</f>
        <v/>
      </c>
      <c r="AE62" s="164" t="str">
        <f>IF(AE61="","",VLOOKUP(AE61,'様式３－２'!$C$7:$L$48,10,FALSE))</f>
        <v/>
      </c>
      <c r="AF62" s="164" t="str">
        <f>IF(AF61="","",VLOOKUP(AF61,'様式３－２'!$C$7:$L$48,10,FALSE))</f>
        <v/>
      </c>
      <c r="AG62" s="165" t="str">
        <f>IF(AG61="","",VLOOKUP(AG61,'様式３－２'!$C$7:$L$48,10,FALSE))</f>
        <v/>
      </c>
      <c r="AH62" s="163" t="str">
        <f>IF(AH61="","",VLOOKUP(AH61,'様式３－２'!$C$7:$L$48,10,FALSE))</f>
        <v/>
      </c>
      <c r="AI62" s="164" t="str">
        <f>IF(AI61="","",VLOOKUP(AI61,'様式３－２'!$C$7:$L$48,10,FALSE))</f>
        <v/>
      </c>
      <c r="AJ62" s="164" t="str">
        <f>IF(AJ61="","",VLOOKUP(AJ61,'様式３－２'!$C$7:$L$48,10,FALSE))</f>
        <v/>
      </c>
      <c r="AK62" s="164" t="str">
        <f>IF(AK61="","",VLOOKUP(AK61,'様式３－２'!$C$7:$L$48,10,FALSE))</f>
        <v/>
      </c>
      <c r="AL62" s="164" t="str">
        <f>IF(AL61="","",VLOOKUP(AL61,'様式３－２'!$C$7:$L$48,10,FALSE))</f>
        <v/>
      </c>
      <c r="AM62" s="164" t="str">
        <f>IF(AM61="","",VLOOKUP(AM61,'様式３－２'!$C$7:$L$48,10,FALSE))</f>
        <v/>
      </c>
      <c r="AN62" s="165" t="str">
        <f>IF(AN61="","",VLOOKUP(AN61,'様式３－２'!$C$7:$L$48,10,FALSE))</f>
        <v/>
      </c>
      <c r="AO62" s="163" t="str">
        <f>IF(AO61="","",VLOOKUP(AO61,'様式３－２'!$C$7:$L$48,10,FALSE))</f>
        <v/>
      </c>
      <c r="AP62" s="164" t="str">
        <f>IF(AP61="","",VLOOKUP(AP61,'様式３－２'!$C$7:$L$48,10,FALSE))</f>
        <v/>
      </c>
      <c r="AQ62" s="164" t="str">
        <f>IF(AQ61="","",VLOOKUP(AQ61,'様式３－２'!$C$7:$L$48,10,FALSE))</f>
        <v/>
      </c>
      <c r="AR62" s="164" t="str">
        <f>IF(AR61="","",VLOOKUP(AR61,'様式３－２'!$C$7:$L$48,10,FALSE))</f>
        <v/>
      </c>
      <c r="AS62" s="164" t="str">
        <f>IF(AS61="","",VLOOKUP(AS61,'様式３－２'!$C$7:$L$48,10,FALSE))</f>
        <v/>
      </c>
      <c r="AT62" s="164" t="str">
        <f>IF(AT61="","",VLOOKUP(AT61,'様式３－２'!$C$7:$L$48,10,FALSE))</f>
        <v/>
      </c>
      <c r="AU62" s="165" t="str">
        <f>IF(AU61="","",VLOOKUP(AU61,'様式３－２'!$C$7:$L$48,10,FALSE))</f>
        <v/>
      </c>
      <c r="AV62" s="163" t="str">
        <f>IF(AV61="","",VLOOKUP(AV61,'様式３－２'!$C$7:$L$48,10,FALSE))</f>
        <v/>
      </c>
      <c r="AW62" s="164" t="str">
        <f>IF(AW61="","",VLOOKUP(AW61,'様式３－２'!$C$7:$L$48,10,FALSE))</f>
        <v/>
      </c>
      <c r="AX62" s="164" t="str">
        <f>IF(AX61="","",VLOOKUP(AX61,'様式３－２'!$C$7:$L$48,10,FALSE))</f>
        <v/>
      </c>
      <c r="AY62" s="164" t="str">
        <f>IF(AY61="","",VLOOKUP(AY61,'様式３－２'!$C$7:$L$48,10,FALSE))</f>
        <v/>
      </c>
      <c r="AZ62" s="164" t="str">
        <f>IF(AZ61="","",VLOOKUP(AZ61,'様式３－２'!$C$7:$L$48,10,FALSE))</f>
        <v/>
      </c>
      <c r="BA62" s="164" t="str">
        <f>IF(BA61="","",VLOOKUP(BA61,'様式３－２'!$C$7:$L$48,10,FALSE))</f>
        <v/>
      </c>
      <c r="BB62" s="165" t="str">
        <f>IF(BB61="","",VLOOKUP(BB61,'様式３－２'!$C$7:$L$48,10,FALSE))</f>
        <v/>
      </c>
      <c r="BC62" s="163" t="str">
        <f>IF(BC61="","",VLOOKUP(BC61,'様式３－２'!$C$7:$L$48,10,FALSE))</f>
        <v/>
      </c>
      <c r="BD62" s="164" t="str">
        <f>IF(BD61="","",VLOOKUP(BD61,'様式３－２'!$C$7:$L$48,10,FALSE))</f>
        <v/>
      </c>
      <c r="BE62" s="164" t="str">
        <f>IF(BE61="","",VLOOKUP(BE61,'様式３－２'!$C$7:$L$48,10,FALSE))</f>
        <v/>
      </c>
      <c r="BF62" s="321">
        <f>IF($BI$3="４週",SUM(AA62:BB62),IF($BI$3="暦月",SUM(AA62:BE62),""))</f>
        <v>0</v>
      </c>
      <c r="BG62" s="322"/>
      <c r="BH62" s="323">
        <f>IF($BI$3="４週",BF62/4,IF($BI$3="暦月",(BF62/($BI$8/7)),""))</f>
        <v>0</v>
      </c>
      <c r="BI62" s="322"/>
      <c r="BJ62" s="311"/>
      <c r="BK62" s="312"/>
      <c r="BL62" s="312"/>
      <c r="BM62" s="312"/>
      <c r="BN62" s="313"/>
    </row>
    <row r="63" spans="2:66" ht="20.25" customHeight="1" x14ac:dyDescent="0.4">
      <c r="B63" s="277">
        <f>B61+1</f>
        <v>24</v>
      </c>
      <c r="C63" s="402"/>
      <c r="D63" s="404"/>
      <c r="E63" s="366"/>
      <c r="F63" s="405"/>
      <c r="G63" s="279"/>
      <c r="H63" s="280"/>
      <c r="I63" s="153"/>
      <c r="J63" s="154"/>
      <c r="K63" s="153"/>
      <c r="L63" s="154"/>
      <c r="M63" s="283"/>
      <c r="N63" s="284"/>
      <c r="O63" s="287"/>
      <c r="P63" s="288"/>
      <c r="Q63" s="288"/>
      <c r="R63" s="280"/>
      <c r="S63" s="256"/>
      <c r="T63" s="257"/>
      <c r="U63" s="257"/>
      <c r="V63" s="257"/>
      <c r="W63" s="258"/>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2"/>
      <c r="BG63" s="263"/>
      <c r="BH63" s="264"/>
      <c r="BI63" s="265"/>
      <c r="BJ63" s="266"/>
      <c r="BK63" s="267"/>
      <c r="BL63" s="267"/>
      <c r="BM63" s="267"/>
      <c r="BN63" s="268"/>
    </row>
    <row r="64" spans="2:66" ht="20.25" customHeight="1" x14ac:dyDescent="0.4">
      <c r="B64" s="297"/>
      <c r="C64" s="403"/>
      <c r="D64" s="406"/>
      <c r="E64" s="366"/>
      <c r="F64" s="405"/>
      <c r="G64" s="315"/>
      <c r="H64" s="316"/>
      <c r="I64" s="153"/>
      <c r="J64" s="154">
        <f>G63</f>
        <v>0</v>
      </c>
      <c r="K64" s="153"/>
      <c r="L64" s="154">
        <f>M63</f>
        <v>0</v>
      </c>
      <c r="M64" s="317"/>
      <c r="N64" s="318"/>
      <c r="O64" s="319"/>
      <c r="P64" s="320"/>
      <c r="Q64" s="320"/>
      <c r="R64" s="316"/>
      <c r="S64" s="256"/>
      <c r="T64" s="257"/>
      <c r="U64" s="257"/>
      <c r="V64" s="257"/>
      <c r="W64" s="258"/>
      <c r="X64" s="186" t="s">
        <v>203</v>
      </c>
      <c r="Y64" s="110"/>
      <c r="Z64" s="187"/>
      <c r="AA64" s="163" t="str">
        <f>IF(AA63="","",VLOOKUP(AA63,'様式３－２'!$C$7:$L$48,10,FALSE))</f>
        <v/>
      </c>
      <c r="AB64" s="164" t="str">
        <f>IF(AB63="","",VLOOKUP(AB63,'様式３－２'!$C$7:$L$48,10,FALSE))</f>
        <v/>
      </c>
      <c r="AC64" s="164" t="str">
        <f>IF(AC63="","",VLOOKUP(AC63,'様式３－２'!$C$7:$L$48,10,FALSE))</f>
        <v/>
      </c>
      <c r="AD64" s="164" t="str">
        <f>IF(AD63="","",VLOOKUP(AD63,'様式３－２'!$C$7:$L$48,10,FALSE))</f>
        <v/>
      </c>
      <c r="AE64" s="164" t="str">
        <f>IF(AE63="","",VLOOKUP(AE63,'様式３－２'!$C$7:$L$48,10,FALSE))</f>
        <v/>
      </c>
      <c r="AF64" s="164" t="str">
        <f>IF(AF63="","",VLOOKUP(AF63,'様式３－２'!$C$7:$L$48,10,FALSE))</f>
        <v/>
      </c>
      <c r="AG64" s="165" t="str">
        <f>IF(AG63="","",VLOOKUP(AG63,'様式３－２'!$C$7:$L$48,10,FALSE))</f>
        <v/>
      </c>
      <c r="AH64" s="163" t="str">
        <f>IF(AH63="","",VLOOKUP(AH63,'様式３－２'!$C$7:$L$48,10,FALSE))</f>
        <v/>
      </c>
      <c r="AI64" s="164" t="str">
        <f>IF(AI63="","",VLOOKUP(AI63,'様式３－２'!$C$7:$L$48,10,FALSE))</f>
        <v/>
      </c>
      <c r="AJ64" s="164" t="str">
        <f>IF(AJ63="","",VLOOKUP(AJ63,'様式３－２'!$C$7:$L$48,10,FALSE))</f>
        <v/>
      </c>
      <c r="AK64" s="164" t="str">
        <f>IF(AK63="","",VLOOKUP(AK63,'様式３－２'!$C$7:$L$48,10,FALSE))</f>
        <v/>
      </c>
      <c r="AL64" s="164" t="str">
        <f>IF(AL63="","",VLOOKUP(AL63,'様式３－２'!$C$7:$L$48,10,FALSE))</f>
        <v/>
      </c>
      <c r="AM64" s="164" t="str">
        <f>IF(AM63="","",VLOOKUP(AM63,'様式３－２'!$C$7:$L$48,10,FALSE))</f>
        <v/>
      </c>
      <c r="AN64" s="165" t="str">
        <f>IF(AN63="","",VLOOKUP(AN63,'様式３－２'!$C$7:$L$48,10,FALSE))</f>
        <v/>
      </c>
      <c r="AO64" s="163" t="str">
        <f>IF(AO63="","",VLOOKUP(AO63,'様式３－２'!$C$7:$L$48,10,FALSE))</f>
        <v/>
      </c>
      <c r="AP64" s="164" t="str">
        <f>IF(AP63="","",VLOOKUP(AP63,'様式３－２'!$C$7:$L$48,10,FALSE))</f>
        <v/>
      </c>
      <c r="AQ64" s="164" t="str">
        <f>IF(AQ63="","",VLOOKUP(AQ63,'様式３－２'!$C$7:$L$48,10,FALSE))</f>
        <v/>
      </c>
      <c r="AR64" s="164" t="str">
        <f>IF(AR63="","",VLOOKUP(AR63,'様式３－２'!$C$7:$L$48,10,FALSE))</f>
        <v/>
      </c>
      <c r="AS64" s="164" t="str">
        <f>IF(AS63="","",VLOOKUP(AS63,'様式３－２'!$C$7:$L$48,10,FALSE))</f>
        <v/>
      </c>
      <c r="AT64" s="164" t="str">
        <f>IF(AT63="","",VLOOKUP(AT63,'様式３－２'!$C$7:$L$48,10,FALSE))</f>
        <v/>
      </c>
      <c r="AU64" s="165" t="str">
        <f>IF(AU63="","",VLOOKUP(AU63,'様式３－２'!$C$7:$L$48,10,FALSE))</f>
        <v/>
      </c>
      <c r="AV64" s="163" t="str">
        <f>IF(AV63="","",VLOOKUP(AV63,'様式３－２'!$C$7:$L$48,10,FALSE))</f>
        <v/>
      </c>
      <c r="AW64" s="164" t="str">
        <f>IF(AW63="","",VLOOKUP(AW63,'様式３－２'!$C$7:$L$48,10,FALSE))</f>
        <v/>
      </c>
      <c r="AX64" s="164" t="str">
        <f>IF(AX63="","",VLOOKUP(AX63,'様式３－２'!$C$7:$L$48,10,FALSE))</f>
        <v/>
      </c>
      <c r="AY64" s="164" t="str">
        <f>IF(AY63="","",VLOOKUP(AY63,'様式３－２'!$C$7:$L$48,10,FALSE))</f>
        <v/>
      </c>
      <c r="AZ64" s="164" t="str">
        <f>IF(AZ63="","",VLOOKUP(AZ63,'様式３－２'!$C$7:$L$48,10,FALSE))</f>
        <v/>
      </c>
      <c r="BA64" s="164" t="str">
        <f>IF(BA63="","",VLOOKUP(BA63,'様式３－２'!$C$7:$L$48,10,FALSE))</f>
        <v/>
      </c>
      <c r="BB64" s="165" t="str">
        <f>IF(BB63="","",VLOOKUP(BB63,'様式３－２'!$C$7:$L$48,10,FALSE))</f>
        <v/>
      </c>
      <c r="BC64" s="163" t="str">
        <f>IF(BC63="","",VLOOKUP(BC63,'様式３－２'!$C$7:$L$48,10,FALSE))</f>
        <v/>
      </c>
      <c r="BD64" s="164" t="str">
        <f>IF(BD63="","",VLOOKUP(BD63,'様式３－２'!$C$7:$L$48,10,FALSE))</f>
        <v/>
      </c>
      <c r="BE64" s="164" t="str">
        <f>IF(BE63="","",VLOOKUP(BE63,'様式３－２'!$C$7:$L$48,10,FALSE))</f>
        <v/>
      </c>
      <c r="BF64" s="321">
        <f>IF($BI$3="４週",SUM(AA64:BB64),IF($BI$3="暦月",SUM(AA64:BE64),""))</f>
        <v>0</v>
      </c>
      <c r="BG64" s="322"/>
      <c r="BH64" s="323">
        <f>IF($BI$3="４週",BF64/4,IF($BI$3="暦月",(BF64/($BI$8/7)),""))</f>
        <v>0</v>
      </c>
      <c r="BI64" s="322"/>
      <c r="BJ64" s="311"/>
      <c r="BK64" s="312"/>
      <c r="BL64" s="312"/>
      <c r="BM64" s="312"/>
      <c r="BN64" s="313"/>
    </row>
    <row r="65" spans="2:66" ht="20.25" customHeight="1" x14ac:dyDescent="0.4">
      <c r="B65" s="277">
        <f>B63+1</f>
        <v>25</v>
      </c>
      <c r="C65" s="402"/>
      <c r="D65" s="404"/>
      <c r="E65" s="366"/>
      <c r="F65" s="405"/>
      <c r="G65" s="279"/>
      <c r="H65" s="280"/>
      <c r="I65" s="153"/>
      <c r="J65" s="154"/>
      <c r="K65" s="153"/>
      <c r="L65" s="154"/>
      <c r="M65" s="283"/>
      <c r="N65" s="284"/>
      <c r="O65" s="287"/>
      <c r="P65" s="288"/>
      <c r="Q65" s="288"/>
      <c r="R65" s="280"/>
      <c r="S65" s="256"/>
      <c r="T65" s="257"/>
      <c r="U65" s="257"/>
      <c r="V65" s="257"/>
      <c r="W65" s="258"/>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2"/>
      <c r="BG65" s="263"/>
      <c r="BH65" s="264"/>
      <c r="BI65" s="265"/>
      <c r="BJ65" s="266"/>
      <c r="BK65" s="267"/>
      <c r="BL65" s="267"/>
      <c r="BM65" s="267"/>
      <c r="BN65" s="268"/>
    </row>
    <row r="66" spans="2:66" ht="20.25" customHeight="1" x14ac:dyDescent="0.4">
      <c r="B66" s="297"/>
      <c r="C66" s="403"/>
      <c r="D66" s="406"/>
      <c r="E66" s="366"/>
      <c r="F66" s="405"/>
      <c r="G66" s="315"/>
      <c r="H66" s="316"/>
      <c r="I66" s="153"/>
      <c r="J66" s="154">
        <f>G65</f>
        <v>0</v>
      </c>
      <c r="K66" s="153"/>
      <c r="L66" s="154">
        <f>M65</f>
        <v>0</v>
      </c>
      <c r="M66" s="317"/>
      <c r="N66" s="318"/>
      <c r="O66" s="319"/>
      <c r="P66" s="320"/>
      <c r="Q66" s="320"/>
      <c r="R66" s="316"/>
      <c r="S66" s="256"/>
      <c r="T66" s="257"/>
      <c r="U66" s="257"/>
      <c r="V66" s="257"/>
      <c r="W66" s="258"/>
      <c r="X66" s="186" t="s">
        <v>203</v>
      </c>
      <c r="Y66" s="110"/>
      <c r="Z66" s="187"/>
      <c r="AA66" s="163" t="str">
        <f>IF(AA65="","",VLOOKUP(AA65,'様式３－２'!$C$7:$L$48,10,FALSE))</f>
        <v/>
      </c>
      <c r="AB66" s="164" t="str">
        <f>IF(AB65="","",VLOOKUP(AB65,'様式３－２'!$C$7:$L$48,10,FALSE))</f>
        <v/>
      </c>
      <c r="AC66" s="164" t="str">
        <f>IF(AC65="","",VLOOKUP(AC65,'様式３－２'!$C$7:$L$48,10,FALSE))</f>
        <v/>
      </c>
      <c r="AD66" s="164" t="str">
        <f>IF(AD65="","",VLOOKUP(AD65,'様式３－２'!$C$7:$L$48,10,FALSE))</f>
        <v/>
      </c>
      <c r="AE66" s="164" t="str">
        <f>IF(AE65="","",VLOOKUP(AE65,'様式３－２'!$C$7:$L$48,10,FALSE))</f>
        <v/>
      </c>
      <c r="AF66" s="164" t="str">
        <f>IF(AF65="","",VLOOKUP(AF65,'様式３－２'!$C$7:$L$48,10,FALSE))</f>
        <v/>
      </c>
      <c r="AG66" s="165" t="str">
        <f>IF(AG65="","",VLOOKUP(AG65,'様式３－２'!$C$7:$L$48,10,FALSE))</f>
        <v/>
      </c>
      <c r="AH66" s="163" t="str">
        <f>IF(AH65="","",VLOOKUP(AH65,'様式３－２'!$C$7:$L$48,10,FALSE))</f>
        <v/>
      </c>
      <c r="AI66" s="164" t="str">
        <f>IF(AI65="","",VLOOKUP(AI65,'様式３－２'!$C$7:$L$48,10,FALSE))</f>
        <v/>
      </c>
      <c r="AJ66" s="164" t="str">
        <f>IF(AJ65="","",VLOOKUP(AJ65,'様式３－２'!$C$7:$L$48,10,FALSE))</f>
        <v/>
      </c>
      <c r="AK66" s="164" t="str">
        <f>IF(AK65="","",VLOOKUP(AK65,'様式３－２'!$C$7:$L$48,10,FALSE))</f>
        <v/>
      </c>
      <c r="AL66" s="164" t="str">
        <f>IF(AL65="","",VLOOKUP(AL65,'様式３－２'!$C$7:$L$48,10,FALSE))</f>
        <v/>
      </c>
      <c r="AM66" s="164" t="str">
        <f>IF(AM65="","",VLOOKUP(AM65,'様式３－２'!$C$7:$L$48,10,FALSE))</f>
        <v/>
      </c>
      <c r="AN66" s="165" t="str">
        <f>IF(AN65="","",VLOOKUP(AN65,'様式３－２'!$C$7:$L$48,10,FALSE))</f>
        <v/>
      </c>
      <c r="AO66" s="163" t="str">
        <f>IF(AO65="","",VLOOKUP(AO65,'様式３－２'!$C$7:$L$48,10,FALSE))</f>
        <v/>
      </c>
      <c r="AP66" s="164" t="str">
        <f>IF(AP65="","",VLOOKUP(AP65,'様式３－２'!$C$7:$L$48,10,FALSE))</f>
        <v/>
      </c>
      <c r="AQ66" s="164" t="str">
        <f>IF(AQ65="","",VLOOKUP(AQ65,'様式３－２'!$C$7:$L$48,10,FALSE))</f>
        <v/>
      </c>
      <c r="AR66" s="164" t="str">
        <f>IF(AR65="","",VLOOKUP(AR65,'様式３－２'!$C$7:$L$48,10,FALSE))</f>
        <v/>
      </c>
      <c r="AS66" s="164" t="str">
        <f>IF(AS65="","",VLOOKUP(AS65,'様式３－２'!$C$7:$L$48,10,FALSE))</f>
        <v/>
      </c>
      <c r="AT66" s="164" t="str">
        <f>IF(AT65="","",VLOOKUP(AT65,'様式３－２'!$C$7:$L$48,10,FALSE))</f>
        <v/>
      </c>
      <c r="AU66" s="165" t="str">
        <f>IF(AU65="","",VLOOKUP(AU65,'様式３－２'!$C$7:$L$48,10,FALSE))</f>
        <v/>
      </c>
      <c r="AV66" s="163" t="str">
        <f>IF(AV65="","",VLOOKUP(AV65,'様式３－２'!$C$7:$L$48,10,FALSE))</f>
        <v/>
      </c>
      <c r="AW66" s="164" t="str">
        <f>IF(AW65="","",VLOOKUP(AW65,'様式３－２'!$C$7:$L$48,10,FALSE))</f>
        <v/>
      </c>
      <c r="AX66" s="164" t="str">
        <f>IF(AX65="","",VLOOKUP(AX65,'様式３－２'!$C$7:$L$48,10,FALSE))</f>
        <v/>
      </c>
      <c r="AY66" s="164" t="str">
        <f>IF(AY65="","",VLOOKUP(AY65,'様式３－２'!$C$7:$L$48,10,FALSE))</f>
        <v/>
      </c>
      <c r="AZ66" s="164" t="str">
        <f>IF(AZ65="","",VLOOKUP(AZ65,'様式３－２'!$C$7:$L$48,10,FALSE))</f>
        <v/>
      </c>
      <c r="BA66" s="164" t="str">
        <f>IF(BA65="","",VLOOKUP(BA65,'様式３－２'!$C$7:$L$48,10,FALSE))</f>
        <v/>
      </c>
      <c r="BB66" s="165" t="str">
        <f>IF(BB65="","",VLOOKUP(BB65,'様式３－２'!$C$7:$L$48,10,FALSE))</f>
        <v/>
      </c>
      <c r="BC66" s="163" t="str">
        <f>IF(BC65="","",VLOOKUP(BC65,'様式３－２'!$C$7:$L$48,10,FALSE))</f>
        <v/>
      </c>
      <c r="BD66" s="164" t="str">
        <f>IF(BD65="","",VLOOKUP(BD65,'様式３－２'!$C$7:$L$48,10,FALSE))</f>
        <v/>
      </c>
      <c r="BE66" s="164" t="str">
        <f>IF(BE65="","",VLOOKUP(BE65,'様式３－２'!$C$7:$L$48,10,FALSE))</f>
        <v/>
      </c>
      <c r="BF66" s="321">
        <f>IF($BI$3="４週",SUM(AA66:BB66),IF($BI$3="暦月",SUM(AA66:BE66),""))</f>
        <v>0</v>
      </c>
      <c r="BG66" s="322"/>
      <c r="BH66" s="323">
        <f>IF($BI$3="４週",BF66/4,IF($BI$3="暦月",(BF66/($BI$8/7)),""))</f>
        <v>0</v>
      </c>
      <c r="BI66" s="322"/>
      <c r="BJ66" s="311"/>
      <c r="BK66" s="312"/>
      <c r="BL66" s="312"/>
      <c r="BM66" s="312"/>
      <c r="BN66" s="313"/>
    </row>
    <row r="67" spans="2:66" ht="20.25" customHeight="1" x14ac:dyDescent="0.4">
      <c r="B67" s="277">
        <f>B65+1</f>
        <v>26</v>
      </c>
      <c r="C67" s="402"/>
      <c r="D67" s="404"/>
      <c r="E67" s="366"/>
      <c r="F67" s="405"/>
      <c r="G67" s="279"/>
      <c r="H67" s="280"/>
      <c r="I67" s="153"/>
      <c r="J67" s="154"/>
      <c r="K67" s="153"/>
      <c r="L67" s="154"/>
      <c r="M67" s="283"/>
      <c r="N67" s="284"/>
      <c r="O67" s="287"/>
      <c r="P67" s="288"/>
      <c r="Q67" s="288"/>
      <c r="R67" s="280"/>
      <c r="S67" s="256"/>
      <c r="T67" s="257"/>
      <c r="U67" s="257"/>
      <c r="V67" s="257"/>
      <c r="W67" s="258"/>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2"/>
      <c r="BG67" s="263"/>
      <c r="BH67" s="264"/>
      <c r="BI67" s="265"/>
      <c r="BJ67" s="266"/>
      <c r="BK67" s="267"/>
      <c r="BL67" s="267"/>
      <c r="BM67" s="267"/>
      <c r="BN67" s="268"/>
    </row>
    <row r="68" spans="2:66" ht="20.25" customHeight="1" x14ac:dyDescent="0.4">
      <c r="B68" s="297"/>
      <c r="C68" s="403"/>
      <c r="D68" s="406"/>
      <c r="E68" s="366"/>
      <c r="F68" s="405"/>
      <c r="G68" s="315"/>
      <c r="H68" s="316"/>
      <c r="I68" s="153"/>
      <c r="J68" s="154">
        <f>G67</f>
        <v>0</v>
      </c>
      <c r="K68" s="153"/>
      <c r="L68" s="154">
        <f>M67</f>
        <v>0</v>
      </c>
      <c r="M68" s="317"/>
      <c r="N68" s="318"/>
      <c r="O68" s="319"/>
      <c r="P68" s="320"/>
      <c r="Q68" s="320"/>
      <c r="R68" s="316"/>
      <c r="S68" s="256"/>
      <c r="T68" s="257"/>
      <c r="U68" s="257"/>
      <c r="V68" s="257"/>
      <c r="W68" s="258"/>
      <c r="X68" s="186" t="s">
        <v>203</v>
      </c>
      <c r="Y68" s="110"/>
      <c r="Z68" s="187"/>
      <c r="AA68" s="163" t="str">
        <f>IF(AA67="","",VLOOKUP(AA67,'様式３－２'!$C$7:$L$48,10,FALSE))</f>
        <v/>
      </c>
      <c r="AB68" s="164" t="str">
        <f>IF(AB67="","",VLOOKUP(AB67,'様式３－２'!$C$7:$L$48,10,FALSE))</f>
        <v/>
      </c>
      <c r="AC68" s="164" t="str">
        <f>IF(AC67="","",VLOOKUP(AC67,'様式３－２'!$C$7:$L$48,10,FALSE))</f>
        <v/>
      </c>
      <c r="AD68" s="164" t="str">
        <f>IF(AD67="","",VLOOKUP(AD67,'様式３－２'!$C$7:$L$48,10,FALSE))</f>
        <v/>
      </c>
      <c r="AE68" s="164" t="str">
        <f>IF(AE67="","",VLOOKUP(AE67,'様式３－２'!$C$7:$L$48,10,FALSE))</f>
        <v/>
      </c>
      <c r="AF68" s="164" t="str">
        <f>IF(AF67="","",VLOOKUP(AF67,'様式３－２'!$C$7:$L$48,10,FALSE))</f>
        <v/>
      </c>
      <c r="AG68" s="165" t="str">
        <f>IF(AG67="","",VLOOKUP(AG67,'様式３－２'!$C$7:$L$48,10,FALSE))</f>
        <v/>
      </c>
      <c r="AH68" s="163" t="str">
        <f>IF(AH67="","",VLOOKUP(AH67,'様式３－２'!$C$7:$L$48,10,FALSE))</f>
        <v/>
      </c>
      <c r="AI68" s="164" t="str">
        <f>IF(AI67="","",VLOOKUP(AI67,'様式３－２'!$C$7:$L$48,10,FALSE))</f>
        <v/>
      </c>
      <c r="AJ68" s="164" t="str">
        <f>IF(AJ67="","",VLOOKUP(AJ67,'様式３－２'!$C$7:$L$48,10,FALSE))</f>
        <v/>
      </c>
      <c r="AK68" s="164" t="str">
        <f>IF(AK67="","",VLOOKUP(AK67,'様式３－２'!$C$7:$L$48,10,FALSE))</f>
        <v/>
      </c>
      <c r="AL68" s="164" t="str">
        <f>IF(AL67="","",VLOOKUP(AL67,'様式３－２'!$C$7:$L$48,10,FALSE))</f>
        <v/>
      </c>
      <c r="AM68" s="164" t="str">
        <f>IF(AM67="","",VLOOKUP(AM67,'様式３－２'!$C$7:$L$48,10,FALSE))</f>
        <v/>
      </c>
      <c r="AN68" s="165" t="str">
        <f>IF(AN67="","",VLOOKUP(AN67,'様式３－２'!$C$7:$L$48,10,FALSE))</f>
        <v/>
      </c>
      <c r="AO68" s="163" t="str">
        <f>IF(AO67="","",VLOOKUP(AO67,'様式３－２'!$C$7:$L$48,10,FALSE))</f>
        <v/>
      </c>
      <c r="AP68" s="164" t="str">
        <f>IF(AP67="","",VLOOKUP(AP67,'様式３－２'!$C$7:$L$48,10,FALSE))</f>
        <v/>
      </c>
      <c r="AQ68" s="164" t="str">
        <f>IF(AQ67="","",VLOOKUP(AQ67,'様式３－２'!$C$7:$L$48,10,FALSE))</f>
        <v/>
      </c>
      <c r="AR68" s="164" t="str">
        <f>IF(AR67="","",VLOOKUP(AR67,'様式３－２'!$C$7:$L$48,10,FALSE))</f>
        <v/>
      </c>
      <c r="AS68" s="164" t="str">
        <f>IF(AS67="","",VLOOKUP(AS67,'様式３－２'!$C$7:$L$48,10,FALSE))</f>
        <v/>
      </c>
      <c r="AT68" s="164" t="str">
        <f>IF(AT67="","",VLOOKUP(AT67,'様式３－２'!$C$7:$L$48,10,FALSE))</f>
        <v/>
      </c>
      <c r="AU68" s="165" t="str">
        <f>IF(AU67="","",VLOOKUP(AU67,'様式３－２'!$C$7:$L$48,10,FALSE))</f>
        <v/>
      </c>
      <c r="AV68" s="163" t="str">
        <f>IF(AV67="","",VLOOKUP(AV67,'様式３－２'!$C$7:$L$48,10,FALSE))</f>
        <v/>
      </c>
      <c r="AW68" s="164" t="str">
        <f>IF(AW67="","",VLOOKUP(AW67,'様式３－２'!$C$7:$L$48,10,FALSE))</f>
        <v/>
      </c>
      <c r="AX68" s="164" t="str">
        <f>IF(AX67="","",VLOOKUP(AX67,'様式３－２'!$C$7:$L$48,10,FALSE))</f>
        <v/>
      </c>
      <c r="AY68" s="164" t="str">
        <f>IF(AY67="","",VLOOKUP(AY67,'様式３－２'!$C$7:$L$48,10,FALSE))</f>
        <v/>
      </c>
      <c r="AZ68" s="164" t="str">
        <f>IF(AZ67="","",VLOOKUP(AZ67,'様式３－２'!$C$7:$L$48,10,FALSE))</f>
        <v/>
      </c>
      <c r="BA68" s="164" t="str">
        <f>IF(BA67="","",VLOOKUP(BA67,'様式３－２'!$C$7:$L$48,10,FALSE))</f>
        <v/>
      </c>
      <c r="BB68" s="165" t="str">
        <f>IF(BB67="","",VLOOKUP(BB67,'様式３－２'!$C$7:$L$48,10,FALSE))</f>
        <v/>
      </c>
      <c r="BC68" s="163" t="str">
        <f>IF(BC67="","",VLOOKUP(BC67,'様式３－２'!$C$7:$L$48,10,FALSE))</f>
        <v/>
      </c>
      <c r="BD68" s="164" t="str">
        <f>IF(BD67="","",VLOOKUP(BD67,'様式３－２'!$C$7:$L$48,10,FALSE))</f>
        <v/>
      </c>
      <c r="BE68" s="164" t="str">
        <f>IF(BE67="","",VLOOKUP(BE67,'様式３－２'!$C$7:$L$48,10,FALSE))</f>
        <v/>
      </c>
      <c r="BF68" s="321">
        <f>IF($BI$3="４週",SUM(AA68:BB68),IF($BI$3="暦月",SUM(AA68:BE68),""))</f>
        <v>0</v>
      </c>
      <c r="BG68" s="322"/>
      <c r="BH68" s="323">
        <f>IF($BI$3="４週",BF68/4,IF($BI$3="暦月",(BF68/($BI$8/7)),""))</f>
        <v>0</v>
      </c>
      <c r="BI68" s="322"/>
      <c r="BJ68" s="311"/>
      <c r="BK68" s="312"/>
      <c r="BL68" s="312"/>
      <c r="BM68" s="312"/>
      <c r="BN68" s="313"/>
    </row>
    <row r="69" spans="2:66" ht="20.25" customHeight="1" x14ac:dyDescent="0.4">
      <c r="B69" s="277">
        <f>B67+1</f>
        <v>27</v>
      </c>
      <c r="C69" s="402"/>
      <c r="D69" s="404"/>
      <c r="E69" s="366"/>
      <c r="F69" s="405"/>
      <c r="G69" s="279"/>
      <c r="H69" s="280"/>
      <c r="I69" s="153"/>
      <c r="J69" s="154"/>
      <c r="K69" s="153"/>
      <c r="L69" s="154"/>
      <c r="M69" s="283"/>
      <c r="N69" s="284"/>
      <c r="O69" s="287"/>
      <c r="P69" s="288"/>
      <c r="Q69" s="288"/>
      <c r="R69" s="280"/>
      <c r="S69" s="256"/>
      <c r="T69" s="257"/>
      <c r="U69" s="257"/>
      <c r="V69" s="257"/>
      <c r="W69" s="258"/>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2"/>
      <c r="BG69" s="263"/>
      <c r="BH69" s="264"/>
      <c r="BI69" s="265"/>
      <c r="BJ69" s="266"/>
      <c r="BK69" s="267"/>
      <c r="BL69" s="267"/>
      <c r="BM69" s="267"/>
      <c r="BN69" s="268"/>
    </row>
    <row r="70" spans="2:66" ht="20.25" customHeight="1" x14ac:dyDescent="0.4">
      <c r="B70" s="297"/>
      <c r="C70" s="403"/>
      <c r="D70" s="406"/>
      <c r="E70" s="366"/>
      <c r="F70" s="405"/>
      <c r="G70" s="315"/>
      <c r="H70" s="316"/>
      <c r="I70" s="153"/>
      <c r="J70" s="154">
        <f>G69</f>
        <v>0</v>
      </c>
      <c r="K70" s="153"/>
      <c r="L70" s="154">
        <f>M69</f>
        <v>0</v>
      </c>
      <c r="M70" s="317"/>
      <c r="N70" s="318"/>
      <c r="O70" s="319"/>
      <c r="P70" s="320"/>
      <c r="Q70" s="320"/>
      <c r="R70" s="316"/>
      <c r="S70" s="256"/>
      <c r="T70" s="257"/>
      <c r="U70" s="257"/>
      <c r="V70" s="257"/>
      <c r="W70" s="258"/>
      <c r="X70" s="186" t="s">
        <v>203</v>
      </c>
      <c r="Y70" s="110"/>
      <c r="Z70" s="187"/>
      <c r="AA70" s="163" t="str">
        <f>IF(AA69="","",VLOOKUP(AA69,'様式３－２'!$C$7:$L$48,10,FALSE))</f>
        <v/>
      </c>
      <c r="AB70" s="164" t="str">
        <f>IF(AB69="","",VLOOKUP(AB69,'様式３－２'!$C$7:$L$48,10,FALSE))</f>
        <v/>
      </c>
      <c r="AC70" s="164" t="str">
        <f>IF(AC69="","",VLOOKUP(AC69,'様式３－２'!$C$7:$L$48,10,FALSE))</f>
        <v/>
      </c>
      <c r="AD70" s="164" t="str">
        <f>IF(AD69="","",VLOOKUP(AD69,'様式３－２'!$C$7:$L$48,10,FALSE))</f>
        <v/>
      </c>
      <c r="AE70" s="164" t="str">
        <f>IF(AE69="","",VLOOKUP(AE69,'様式３－２'!$C$7:$L$48,10,FALSE))</f>
        <v/>
      </c>
      <c r="AF70" s="164" t="str">
        <f>IF(AF69="","",VLOOKUP(AF69,'様式３－２'!$C$7:$L$48,10,FALSE))</f>
        <v/>
      </c>
      <c r="AG70" s="165" t="str">
        <f>IF(AG69="","",VLOOKUP(AG69,'様式３－２'!$C$7:$L$48,10,FALSE))</f>
        <v/>
      </c>
      <c r="AH70" s="163" t="str">
        <f>IF(AH69="","",VLOOKUP(AH69,'様式３－２'!$C$7:$L$48,10,FALSE))</f>
        <v/>
      </c>
      <c r="AI70" s="164" t="str">
        <f>IF(AI69="","",VLOOKUP(AI69,'様式３－２'!$C$7:$L$48,10,FALSE))</f>
        <v/>
      </c>
      <c r="AJ70" s="164" t="str">
        <f>IF(AJ69="","",VLOOKUP(AJ69,'様式３－２'!$C$7:$L$48,10,FALSE))</f>
        <v/>
      </c>
      <c r="AK70" s="164" t="str">
        <f>IF(AK69="","",VLOOKUP(AK69,'様式３－２'!$C$7:$L$48,10,FALSE))</f>
        <v/>
      </c>
      <c r="AL70" s="164" t="str">
        <f>IF(AL69="","",VLOOKUP(AL69,'様式３－２'!$C$7:$L$48,10,FALSE))</f>
        <v/>
      </c>
      <c r="AM70" s="164" t="str">
        <f>IF(AM69="","",VLOOKUP(AM69,'様式３－２'!$C$7:$L$48,10,FALSE))</f>
        <v/>
      </c>
      <c r="AN70" s="165" t="str">
        <f>IF(AN69="","",VLOOKUP(AN69,'様式３－２'!$C$7:$L$48,10,FALSE))</f>
        <v/>
      </c>
      <c r="AO70" s="163" t="str">
        <f>IF(AO69="","",VLOOKUP(AO69,'様式３－２'!$C$7:$L$48,10,FALSE))</f>
        <v/>
      </c>
      <c r="AP70" s="164" t="str">
        <f>IF(AP69="","",VLOOKUP(AP69,'様式３－２'!$C$7:$L$48,10,FALSE))</f>
        <v/>
      </c>
      <c r="AQ70" s="164" t="str">
        <f>IF(AQ69="","",VLOOKUP(AQ69,'様式３－２'!$C$7:$L$48,10,FALSE))</f>
        <v/>
      </c>
      <c r="AR70" s="164" t="str">
        <f>IF(AR69="","",VLOOKUP(AR69,'様式３－２'!$C$7:$L$48,10,FALSE))</f>
        <v/>
      </c>
      <c r="AS70" s="164" t="str">
        <f>IF(AS69="","",VLOOKUP(AS69,'様式３－２'!$C$7:$L$48,10,FALSE))</f>
        <v/>
      </c>
      <c r="AT70" s="164" t="str">
        <f>IF(AT69="","",VLOOKUP(AT69,'様式３－２'!$C$7:$L$48,10,FALSE))</f>
        <v/>
      </c>
      <c r="AU70" s="165" t="str">
        <f>IF(AU69="","",VLOOKUP(AU69,'様式３－２'!$C$7:$L$48,10,FALSE))</f>
        <v/>
      </c>
      <c r="AV70" s="163" t="str">
        <f>IF(AV69="","",VLOOKUP(AV69,'様式３－２'!$C$7:$L$48,10,FALSE))</f>
        <v/>
      </c>
      <c r="AW70" s="164" t="str">
        <f>IF(AW69="","",VLOOKUP(AW69,'様式３－２'!$C$7:$L$48,10,FALSE))</f>
        <v/>
      </c>
      <c r="AX70" s="164" t="str">
        <f>IF(AX69="","",VLOOKUP(AX69,'様式３－２'!$C$7:$L$48,10,FALSE))</f>
        <v/>
      </c>
      <c r="AY70" s="164" t="str">
        <f>IF(AY69="","",VLOOKUP(AY69,'様式３－２'!$C$7:$L$48,10,FALSE))</f>
        <v/>
      </c>
      <c r="AZ70" s="164" t="str">
        <f>IF(AZ69="","",VLOOKUP(AZ69,'様式３－２'!$C$7:$L$48,10,FALSE))</f>
        <v/>
      </c>
      <c r="BA70" s="164" t="str">
        <f>IF(BA69="","",VLOOKUP(BA69,'様式３－２'!$C$7:$L$48,10,FALSE))</f>
        <v/>
      </c>
      <c r="BB70" s="165" t="str">
        <f>IF(BB69="","",VLOOKUP(BB69,'様式３－２'!$C$7:$L$48,10,FALSE))</f>
        <v/>
      </c>
      <c r="BC70" s="163" t="str">
        <f>IF(BC69="","",VLOOKUP(BC69,'様式３－２'!$C$7:$L$48,10,FALSE))</f>
        <v/>
      </c>
      <c r="BD70" s="164" t="str">
        <f>IF(BD69="","",VLOOKUP(BD69,'様式３－２'!$C$7:$L$48,10,FALSE))</f>
        <v/>
      </c>
      <c r="BE70" s="164" t="str">
        <f>IF(BE69="","",VLOOKUP(BE69,'様式３－２'!$C$7:$L$48,10,FALSE))</f>
        <v/>
      </c>
      <c r="BF70" s="321">
        <f>IF($BI$3="４週",SUM(AA70:BB70),IF($BI$3="暦月",SUM(AA70:BE70),""))</f>
        <v>0</v>
      </c>
      <c r="BG70" s="322"/>
      <c r="BH70" s="323">
        <f>IF($BI$3="４週",BF70/4,IF($BI$3="暦月",(BF70/($BI$8/7)),""))</f>
        <v>0</v>
      </c>
      <c r="BI70" s="322"/>
      <c r="BJ70" s="311"/>
      <c r="BK70" s="312"/>
      <c r="BL70" s="312"/>
      <c r="BM70" s="312"/>
      <c r="BN70" s="313"/>
    </row>
    <row r="71" spans="2:66" ht="20.25" customHeight="1" x14ac:dyDescent="0.4">
      <c r="B71" s="277">
        <f>B69+1</f>
        <v>28</v>
      </c>
      <c r="C71" s="402"/>
      <c r="D71" s="404"/>
      <c r="E71" s="366"/>
      <c r="F71" s="405"/>
      <c r="G71" s="279"/>
      <c r="H71" s="280"/>
      <c r="I71" s="153"/>
      <c r="J71" s="154"/>
      <c r="K71" s="153"/>
      <c r="L71" s="154"/>
      <c r="M71" s="283"/>
      <c r="N71" s="284"/>
      <c r="O71" s="287"/>
      <c r="P71" s="288"/>
      <c r="Q71" s="288"/>
      <c r="R71" s="280"/>
      <c r="S71" s="256"/>
      <c r="T71" s="257"/>
      <c r="U71" s="257"/>
      <c r="V71" s="257"/>
      <c r="W71" s="258"/>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2"/>
      <c r="BG71" s="263"/>
      <c r="BH71" s="264"/>
      <c r="BI71" s="265"/>
      <c r="BJ71" s="266"/>
      <c r="BK71" s="267"/>
      <c r="BL71" s="267"/>
      <c r="BM71" s="267"/>
      <c r="BN71" s="268"/>
    </row>
    <row r="72" spans="2:66" ht="20.25" customHeight="1" x14ac:dyDescent="0.4">
      <c r="B72" s="297"/>
      <c r="C72" s="403"/>
      <c r="D72" s="406"/>
      <c r="E72" s="366"/>
      <c r="F72" s="405"/>
      <c r="G72" s="315"/>
      <c r="H72" s="316"/>
      <c r="I72" s="153"/>
      <c r="J72" s="154">
        <f>G71</f>
        <v>0</v>
      </c>
      <c r="K72" s="153"/>
      <c r="L72" s="154">
        <f>M71</f>
        <v>0</v>
      </c>
      <c r="M72" s="317"/>
      <c r="N72" s="318"/>
      <c r="O72" s="319"/>
      <c r="P72" s="320"/>
      <c r="Q72" s="320"/>
      <c r="R72" s="316"/>
      <c r="S72" s="256"/>
      <c r="T72" s="257"/>
      <c r="U72" s="257"/>
      <c r="V72" s="257"/>
      <c r="W72" s="258"/>
      <c r="X72" s="186" t="s">
        <v>203</v>
      </c>
      <c r="Y72" s="110"/>
      <c r="Z72" s="187"/>
      <c r="AA72" s="163" t="str">
        <f>IF(AA71="","",VLOOKUP(AA71,'様式３－２'!$C$7:$L$48,10,FALSE))</f>
        <v/>
      </c>
      <c r="AB72" s="164" t="str">
        <f>IF(AB71="","",VLOOKUP(AB71,'様式３－２'!$C$7:$L$48,10,FALSE))</f>
        <v/>
      </c>
      <c r="AC72" s="164" t="str">
        <f>IF(AC71="","",VLOOKUP(AC71,'様式３－２'!$C$7:$L$48,10,FALSE))</f>
        <v/>
      </c>
      <c r="AD72" s="164" t="str">
        <f>IF(AD71="","",VLOOKUP(AD71,'様式３－２'!$C$7:$L$48,10,FALSE))</f>
        <v/>
      </c>
      <c r="AE72" s="164" t="str">
        <f>IF(AE71="","",VLOOKUP(AE71,'様式３－２'!$C$7:$L$48,10,FALSE))</f>
        <v/>
      </c>
      <c r="AF72" s="164" t="str">
        <f>IF(AF71="","",VLOOKUP(AF71,'様式３－２'!$C$7:$L$48,10,FALSE))</f>
        <v/>
      </c>
      <c r="AG72" s="165" t="str">
        <f>IF(AG71="","",VLOOKUP(AG71,'様式３－２'!$C$7:$L$48,10,FALSE))</f>
        <v/>
      </c>
      <c r="AH72" s="163" t="str">
        <f>IF(AH71="","",VLOOKUP(AH71,'様式３－２'!$C$7:$L$48,10,FALSE))</f>
        <v/>
      </c>
      <c r="AI72" s="164" t="str">
        <f>IF(AI71="","",VLOOKUP(AI71,'様式３－２'!$C$7:$L$48,10,FALSE))</f>
        <v/>
      </c>
      <c r="AJ72" s="164" t="str">
        <f>IF(AJ71="","",VLOOKUP(AJ71,'様式３－２'!$C$7:$L$48,10,FALSE))</f>
        <v/>
      </c>
      <c r="AK72" s="164" t="str">
        <f>IF(AK71="","",VLOOKUP(AK71,'様式３－２'!$C$7:$L$48,10,FALSE))</f>
        <v/>
      </c>
      <c r="AL72" s="164" t="str">
        <f>IF(AL71="","",VLOOKUP(AL71,'様式３－２'!$C$7:$L$48,10,FALSE))</f>
        <v/>
      </c>
      <c r="AM72" s="164" t="str">
        <f>IF(AM71="","",VLOOKUP(AM71,'様式３－２'!$C$7:$L$48,10,FALSE))</f>
        <v/>
      </c>
      <c r="AN72" s="165" t="str">
        <f>IF(AN71="","",VLOOKUP(AN71,'様式３－２'!$C$7:$L$48,10,FALSE))</f>
        <v/>
      </c>
      <c r="AO72" s="163" t="str">
        <f>IF(AO71="","",VLOOKUP(AO71,'様式３－２'!$C$7:$L$48,10,FALSE))</f>
        <v/>
      </c>
      <c r="AP72" s="164" t="str">
        <f>IF(AP71="","",VLOOKUP(AP71,'様式３－２'!$C$7:$L$48,10,FALSE))</f>
        <v/>
      </c>
      <c r="AQ72" s="164" t="str">
        <f>IF(AQ71="","",VLOOKUP(AQ71,'様式３－２'!$C$7:$L$48,10,FALSE))</f>
        <v/>
      </c>
      <c r="AR72" s="164" t="str">
        <f>IF(AR71="","",VLOOKUP(AR71,'様式３－２'!$C$7:$L$48,10,FALSE))</f>
        <v/>
      </c>
      <c r="AS72" s="164" t="str">
        <f>IF(AS71="","",VLOOKUP(AS71,'様式３－２'!$C$7:$L$48,10,FALSE))</f>
        <v/>
      </c>
      <c r="AT72" s="164" t="str">
        <f>IF(AT71="","",VLOOKUP(AT71,'様式３－２'!$C$7:$L$48,10,FALSE))</f>
        <v/>
      </c>
      <c r="AU72" s="165" t="str">
        <f>IF(AU71="","",VLOOKUP(AU71,'様式３－２'!$C$7:$L$48,10,FALSE))</f>
        <v/>
      </c>
      <c r="AV72" s="163" t="str">
        <f>IF(AV71="","",VLOOKUP(AV71,'様式３－２'!$C$7:$L$48,10,FALSE))</f>
        <v/>
      </c>
      <c r="AW72" s="164" t="str">
        <f>IF(AW71="","",VLOOKUP(AW71,'様式３－２'!$C$7:$L$48,10,FALSE))</f>
        <v/>
      </c>
      <c r="AX72" s="164" t="str">
        <f>IF(AX71="","",VLOOKUP(AX71,'様式３－２'!$C$7:$L$48,10,FALSE))</f>
        <v/>
      </c>
      <c r="AY72" s="164" t="str">
        <f>IF(AY71="","",VLOOKUP(AY71,'様式３－２'!$C$7:$L$48,10,FALSE))</f>
        <v/>
      </c>
      <c r="AZ72" s="164" t="str">
        <f>IF(AZ71="","",VLOOKUP(AZ71,'様式３－２'!$C$7:$L$48,10,FALSE))</f>
        <v/>
      </c>
      <c r="BA72" s="164" t="str">
        <f>IF(BA71="","",VLOOKUP(BA71,'様式３－２'!$C$7:$L$48,10,FALSE))</f>
        <v/>
      </c>
      <c r="BB72" s="165" t="str">
        <f>IF(BB71="","",VLOOKUP(BB71,'様式３－２'!$C$7:$L$48,10,FALSE))</f>
        <v/>
      </c>
      <c r="BC72" s="163" t="str">
        <f>IF(BC71="","",VLOOKUP(BC71,'様式３－２'!$C$7:$L$48,10,FALSE))</f>
        <v/>
      </c>
      <c r="BD72" s="164" t="str">
        <f>IF(BD71="","",VLOOKUP(BD71,'様式３－２'!$C$7:$L$48,10,FALSE))</f>
        <v/>
      </c>
      <c r="BE72" s="164" t="str">
        <f>IF(BE71="","",VLOOKUP(BE71,'様式３－２'!$C$7:$L$48,10,FALSE))</f>
        <v/>
      </c>
      <c r="BF72" s="321">
        <f>IF($BI$3="４週",SUM(AA72:BB72),IF($BI$3="暦月",SUM(AA72:BE72),""))</f>
        <v>0</v>
      </c>
      <c r="BG72" s="322"/>
      <c r="BH72" s="323">
        <f>IF($BI$3="４週",BF72/4,IF($BI$3="暦月",(BF72/($BI$8/7)),""))</f>
        <v>0</v>
      </c>
      <c r="BI72" s="322"/>
      <c r="BJ72" s="311"/>
      <c r="BK72" s="312"/>
      <c r="BL72" s="312"/>
      <c r="BM72" s="312"/>
      <c r="BN72" s="313"/>
    </row>
    <row r="73" spans="2:66" ht="20.25" customHeight="1" x14ac:dyDescent="0.4">
      <c r="B73" s="277">
        <f>B71+1</f>
        <v>29</v>
      </c>
      <c r="C73" s="402"/>
      <c r="D73" s="404"/>
      <c r="E73" s="366"/>
      <c r="F73" s="405"/>
      <c r="G73" s="279"/>
      <c r="H73" s="280"/>
      <c r="I73" s="153"/>
      <c r="J73" s="154"/>
      <c r="K73" s="153"/>
      <c r="L73" s="154"/>
      <c r="M73" s="283"/>
      <c r="N73" s="284"/>
      <c r="O73" s="287"/>
      <c r="P73" s="288"/>
      <c r="Q73" s="288"/>
      <c r="R73" s="280"/>
      <c r="S73" s="256"/>
      <c r="T73" s="257"/>
      <c r="U73" s="257"/>
      <c r="V73" s="257"/>
      <c r="W73" s="258"/>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2"/>
      <c r="BG73" s="263"/>
      <c r="BH73" s="264"/>
      <c r="BI73" s="265"/>
      <c r="BJ73" s="266"/>
      <c r="BK73" s="267"/>
      <c r="BL73" s="267"/>
      <c r="BM73" s="267"/>
      <c r="BN73" s="268"/>
    </row>
    <row r="74" spans="2:66" ht="20.25" customHeight="1" x14ac:dyDescent="0.4">
      <c r="B74" s="297"/>
      <c r="C74" s="403"/>
      <c r="D74" s="406"/>
      <c r="E74" s="366"/>
      <c r="F74" s="405"/>
      <c r="G74" s="298"/>
      <c r="H74" s="299"/>
      <c r="I74" s="197"/>
      <c r="J74" s="198">
        <f>G73</f>
        <v>0</v>
      </c>
      <c r="K74" s="197"/>
      <c r="L74" s="198">
        <f>M73</f>
        <v>0</v>
      </c>
      <c r="M74" s="300"/>
      <c r="N74" s="301"/>
      <c r="O74" s="302"/>
      <c r="P74" s="303"/>
      <c r="Q74" s="303"/>
      <c r="R74" s="299"/>
      <c r="S74" s="256"/>
      <c r="T74" s="257"/>
      <c r="U74" s="257"/>
      <c r="V74" s="257"/>
      <c r="W74" s="258"/>
      <c r="X74" s="186" t="s">
        <v>203</v>
      </c>
      <c r="Y74" s="110"/>
      <c r="Z74" s="187"/>
      <c r="AA74" s="163" t="str">
        <f>IF(AA73="","",VLOOKUP(AA73,'様式３－２'!$C$7:$L$48,10,FALSE))</f>
        <v/>
      </c>
      <c r="AB74" s="164" t="str">
        <f>IF(AB73="","",VLOOKUP(AB73,'様式３－２'!$C$7:$L$48,10,FALSE))</f>
        <v/>
      </c>
      <c r="AC74" s="164" t="str">
        <f>IF(AC73="","",VLOOKUP(AC73,'様式３－２'!$C$7:$L$48,10,FALSE))</f>
        <v/>
      </c>
      <c r="AD74" s="164" t="str">
        <f>IF(AD73="","",VLOOKUP(AD73,'様式３－２'!$C$7:$L$48,10,FALSE))</f>
        <v/>
      </c>
      <c r="AE74" s="164" t="str">
        <f>IF(AE73="","",VLOOKUP(AE73,'様式３－２'!$C$7:$L$48,10,FALSE))</f>
        <v/>
      </c>
      <c r="AF74" s="164" t="str">
        <f>IF(AF73="","",VLOOKUP(AF73,'様式３－２'!$C$7:$L$48,10,FALSE))</f>
        <v/>
      </c>
      <c r="AG74" s="165" t="str">
        <f>IF(AG73="","",VLOOKUP(AG73,'様式３－２'!$C$7:$L$48,10,FALSE))</f>
        <v/>
      </c>
      <c r="AH74" s="163" t="str">
        <f>IF(AH73="","",VLOOKUP(AH73,'様式３－２'!$C$7:$L$48,10,FALSE))</f>
        <v/>
      </c>
      <c r="AI74" s="164" t="str">
        <f>IF(AI73="","",VLOOKUP(AI73,'様式３－２'!$C$7:$L$48,10,FALSE))</f>
        <v/>
      </c>
      <c r="AJ74" s="164" t="str">
        <f>IF(AJ73="","",VLOOKUP(AJ73,'様式３－２'!$C$7:$L$48,10,FALSE))</f>
        <v/>
      </c>
      <c r="AK74" s="164" t="str">
        <f>IF(AK73="","",VLOOKUP(AK73,'様式３－２'!$C$7:$L$48,10,FALSE))</f>
        <v/>
      </c>
      <c r="AL74" s="164" t="str">
        <f>IF(AL73="","",VLOOKUP(AL73,'様式３－２'!$C$7:$L$48,10,FALSE))</f>
        <v/>
      </c>
      <c r="AM74" s="164" t="str">
        <f>IF(AM73="","",VLOOKUP(AM73,'様式３－２'!$C$7:$L$48,10,FALSE))</f>
        <v/>
      </c>
      <c r="AN74" s="165" t="str">
        <f>IF(AN73="","",VLOOKUP(AN73,'様式３－２'!$C$7:$L$48,10,FALSE))</f>
        <v/>
      </c>
      <c r="AO74" s="163" t="str">
        <f>IF(AO73="","",VLOOKUP(AO73,'様式３－２'!$C$7:$L$48,10,FALSE))</f>
        <v/>
      </c>
      <c r="AP74" s="164" t="str">
        <f>IF(AP73="","",VLOOKUP(AP73,'様式３－２'!$C$7:$L$48,10,FALSE))</f>
        <v/>
      </c>
      <c r="AQ74" s="164" t="str">
        <f>IF(AQ73="","",VLOOKUP(AQ73,'様式３－２'!$C$7:$L$48,10,FALSE))</f>
        <v/>
      </c>
      <c r="AR74" s="164" t="str">
        <f>IF(AR73="","",VLOOKUP(AR73,'様式３－２'!$C$7:$L$48,10,FALSE))</f>
        <v/>
      </c>
      <c r="AS74" s="164" t="str">
        <f>IF(AS73="","",VLOOKUP(AS73,'様式３－２'!$C$7:$L$48,10,FALSE))</f>
        <v/>
      </c>
      <c r="AT74" s="164" t="str">
        <f>IF(AT73="","",VLOOKUP(AT73,'様式３－２'!$C$7:$L$48,10,FALSE))</f>
        <v/>
      </c>
      <c r="AU74" s="165" t="str">
        <f>IF(AU73="","",VLOOKUP(AU73,'様式３－２'!$C$7:$L$48,10,FALSE))</f>
        <v/>
      </c>
      <c r="AV74" s="163" t="str">
        <f>IF(AV73="","",VLOOKUP(AV73,'様式３－２'!$C$7:$L$48,10,FALSE))</f>
        <v/>
      </c>
      <c r="AW74" s="164" t="str">
        <f>IF(AW73="","",VLOOKUP(AW73,'様式３－２'!$C$7:$L$48,10,FALSE))</f>
        <v/>
      </c>
      <c r="AX74" s="164" t="str">
        <f>IF(AX73="","",VLOOKUP(AX73,'様式３－２'!$C$7:$L$48,10,FALSE))</f>
        <v/>
      </c>
      <c r="AY74" s="164" t="str">
        <f>IF(AY73="","",VLOOKUP(AY73,'様式３－２'!$C$7:$L$48,10,FALSE))</f>
        <v/>
      </c>
      <c r="AZ74" s="164" t="str">
        <f>IF(AZ73="","",VLOOKUP(AZ73,'様式３－２'!$C$7:$L$48,10,FALSE))</f>
        <v/>
      </c>
      <c r="BA74" s="164" t="str">
        <f>IF(BA73="","",VLOOKUP(BA73,'様式３－２'!$C$7:$L$48,10,FALSE))</f>
        <v/>
      </c>
      <c r="BB74" s="165" t="str">
        <f>IF(BB73="","",VLOOKUP(BB73,'様式３－２'!$C$7:$L$48,10,FALSE))</f>
        <v/>
      </c>
      <c r="BC74" s="163" t="str">
        <f>IF(BC73="","",VLOOKUP(BC73,'様式３－２'!$C$7:$L$48,10,FALSE))</f>
        <v/>
      </c>
      <c r="BD74" s="164" t="str">
        <f>IF(BD73="","",VLOOKUP(BD73,'様式３－２'!$C$7:$L$48,10,FALSE))</f>
        <v/>
      </c>
      <c r="BE74" s="164" t="str">
        <f>IF(BE73="","",VLOOKUP(BE73,'様式３－２'!$C$7:$L$48,10,FALSE))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77">
        <f>B73+1</f>
        <v>30</v>
      </c>
      <c r="C75" s="402"/>
      <c r="D75" s="404"/>
      <c r="E75" s="366"/>
      <c r="F75" s="405"/>
      <c r="G75" s="279"/>
      <c r="H75" s="280"/>
      <c r="I75" s="153"/>
      <c r="J75" s="154"/>
      <c r="K75" s="153"/>
      <c r="L75" s="154"/>
      <c r="M75" s="283"/>
      <c r="N75" s="284"/>
      <c r="O75" s="287"/>
      <c r="P75" s="288"/>
      <c r="Q75" s="288"/>
      <c r="R75" s="280"/>
      <c r="S75" s="256"/>
      <c r="T75" s="257"/>
      <c r="U75" s="257"/>
      <c r="V75" s="257"/>
      <c r="W75" s="258"/>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2"/>
      <c r="BG75" s="263"/>
      <c r="BH75" s="264"/>
      <c r="BI75" s="265"/>
      <c r="BJ75" s="266"/>
      <c r="BK75" s="267"/>
      <c r="BL75" s="267"/>
      <c r="BM75" s="267"/>
      <c r="BN75" s="268"/>
    </row>
    <row r="76" spans="2:66" ht="20.25" customHeight="1" x14ac:dyDescent="0.4">
      <c r="B76" s="297"/>
      <c r="C76" s="403"/>
      <c r="D76" s="406"/>
      <c r="E76" s="366"/>
      <c r="F76" s="405"/>
      <c r="G76" s="298"/>
      <c r="H76" s="299"/>
      <c r="I76" s="197"/>
      <c r="J76" s="198">
        <f>G75</f>
        <v>0</v>
      </c>
      <c r="K76" s="197"/>
      <c r="L76" s="198">
        <f>M75</f>
        <v>0</v>
      </c>
      <c r="M76" s="300"/>
      <c r="N76" s="301"/>
      <c r="O76" s="302"/>
      <c r="P76" s="303"/>
      <c r="Q76" s="303"/>
      <c r="R76" s="299"/>
      <c r="S76" s="256"/>
      <c r="T76" s="257"/>
      <c r="U76" s="257"/>
      <c r="V76" s="257"/>
      <c r="W76" s="258"/>
      <c r="X76" s="186" t="s">
        <v>203</v>
      </c>
      <c r="Y76" s="110"/>
      <c r="Z76" s="187"/>
      <c r="AA76" s="163" t="str">
        <f>IF(AA75="","",VLOOKUP(AA75,'様式３－２'!$C$7:$L$48,10,FALSE))</f>
        <v/>
      </c>
      <c r="AB76" s="164" t="str">
        <f>IF(AB75="","",VLOOKUP(AB75,'様式３－２'!$C$7:$L$48,10,FALSE))</f>
        <v/>
      </c>
      <c r="AC76" s="164" t="str">
        <f>IF(AC75="","",VLOOKUP(AC75,'様式３－２'!$C$7:$L$48,10,FALSE))</f>
        <v/>
      </c>
      <c r="AD76" s="164" t="str">
        <f>IF(AD75="","",VLOOKUP(AD75,'様式３－２'!$C$7:$L$48,10,FALSE))</f>
        <v/>
      </c>
      <c r="AE76" s="164" t="str">
        <f>IF(AE75="","",VLOOKUP(AE75,'様式３－２'!$C$7:$L$48,10,FALSE))</f>
        <v/>
      </c>
      <c r="AF76" s="164" t="str">
        <f>IF(AF75="","",VLOOKUP(AF75,'様式３－２'!$C$7:$L$48,10,FALSE))</f>
        <v/>
      </c>
      <c r="AG76" s="165" t="str">
        <f>IF(AG75="","",VLOOKUP(AG75,'様式３－２'!$C$7:$L$48,10,FALSE))</f>
        <v/>
      </c>
      <c r="AH76" s="163" t="str">
        <f>IF(AH75="","",VLOOKUP(AH75,'様式３－２'!$C$7:$L$48,10,FALSE))</f>
        <v/>
      </c>
      <c r="AI76" s="164" t="str">
        <f>IF(AI75="","",VLOOKUP(AI75,'様式３－２'!$C$7:$L$48,10,FALSE))</f>
        <v/>
      </c>
      <c r="AJ76" s="164" t="str">
        <f>IF(AJ75="","",VLOOKUP(AJ75,'様式３－２'!$C$7:$L$48,10,FALSE))</f>
        <v/>
      </c>
      <c r="AK76" s="164" t="str">
        <f>IF(AK75="","",VLOOKUP(AK75,'様式３－２'!$C$7:$L$48,10,FALSE))</f>
        <v/>
      </c>
      <c r="AL76" s="164" t="str">
        <f>IF(AL75="","",VLOOKUP(AL75,'様式３－２'!$C$7:$L$48,10,FALSE))</f>
        <v/>
      </c>
      <c r="AM76" s="164" t="str">
        <f>IF(AM75="","",VLOOKUP(AM75,'様式３－２'!$C$7:$L$48,10,FALSE))</f>
        <v/>
      </c>
      <c r="AN76" s="165" t="str">
        <f>IF(AN75="","",VLOOKUP(AN75,'様式３－２'!$C$7:$L$48,10,FALSE))</f>
        <v/>
      </c>
      <c r="AO76" s="163" t="str">
        <f>IF(AO75="","",VLOOKUP(AO75,'様式３－２'!$C$7:$L$48,10,FALSE))</f>
        <v/>
      </c>
      <c r="AP76" s="164" t="str">
        <f>IF(AP75="","",VLOOKUP(AP75,'様式３－２'!$C$7:$L$48,10,FALSE))</f>
        <v/>
      </c>
      <c r="AQ76" s="164" t="str">
        <f>IF(AQ75="","",VLOOKUP(AQ75,'様式３－２'!$C$7:$L$48,10,FALSE))</f>
        <v/>
      </c>
      <c r="AR76" s="164" t="str">
        <f>IF(AR75="","",VLOOKUP(AR75,'様式３－２'!$C$7:$L$48,10,FALSE))</f>
        <v/>
      </c>
      <c r="AS76" s="164" t="str">
        <f>IF(AS75="","",VLOOKUP(AS75,'様式３－２'!$C$7:$L$48,10,FALSE))</f>
        <v/>
      </c>
      <c r="AT76" s="164" t="str">
        <f>IF(AT75="","",VLOOKUP(AT75,'様式３－２'!$C$7:$L$48,10,FALSE))</f>
        <v/>
      </c>
      <c r="AU76" s="165" t="str">
        <f>IF(AU75="","",VLOOKUP(AU75,'様式３－２'!$C$7:$L$48,10,FALSE))</f>
        <v/>
      </c>
      <c r="AV76" s="163" t="str">
        <f>IF(AV75="","",VLOOKUP(AV75,'様式３－２'!$C$7:$L$48,10,FALSE))</f>
        <v/>
      </c>
      <c r="AW76" s="164" t="str">
        <f>IF(AW75="","",VLOOKUP(AW75,'様式３－２'!$C$7:$L$48,10,FALSE))</f>
        <v/>
      </c>
      <c r="AX76" s="164" t="str">
        <f>IF(AX75="","",VLOOKUP(AX75,'様式３－２'!$C$7:$L$48,10,FALSE))</f>
        <v/>
      </c>
      <c r="AY76" s="164" t="str">
        <f>IF(AY75="","",VLOOKUP(AY75,'様式３－２'!$C$7:$L$48,10,FALSE))</f>
        <v/>
      </c>
      <c r="AZ76" s="164" t="str">
        <f>IF(AZ75="","",VLOOKUP(AZ75,'様式３－２'!$C$7:$L$48,10,FALSE))</f>
        <v/>
      </c>
      <c r="BA76" s="164" t="str">
        <f>IF(BA75="","",VLOOKUP(BA75,'様式３－２'!$C$7:$L$48,10,FALSE))</f>
        <v/>
      </c>
      <c r="BB76" s="165" t="str">
        <f>IF(BB75="","",VLOOKUP(BB75,'様式３－２'!$C$7:$L$48,10,FALSE))</f>
        <v/>
      </c>
      <c r="BC76" s="163" t="str">
        <f>IF(BC75="","",VLOOKUP(BC75,'様式３－２'!$C$7:$L$48,10,FALSE))</f>
        <v/>
      </c>
      <c r="BD76" s="164" t="str">
        <f>IF(BD75="","",VLOOKUP(BD75,'様式３－２'!$C$7:$L$48,10,FALSE))</f>
        <v/>
      </c>
      <c r="BE76" s="164" t="str">
        <f>IF(BE75="","",VLOOKUP(BE75,'様式３－２'!$C$7:$L$48,10,FALSE))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77">
        <f>B75+1</f>
        <v>31</v>
      </c>
      <c r="C77" s="402"/>
      <c r="D77" s="404"/>
      <c r="E77" s="366"/>
      <c r="F77" s="405"/>
      <c r="G77" s="279"/>
      <c r="H77" s="280"/>
      <c r="I77" s="153"/>
      <c r="J77" s="154"/>
      <c r="K77" s="153"/>
      <c r="L77" s="154"/>
      <c r="M77" s="283"/>
      <c r="N77" s="284"/>
      <c r="O77" s="287"/>
      <c r="P77" s="288"/>
      <c r="Q77" s="288"/>
      <c r="R77" s="280"/>
      <c r="S77" s="256"/>
      <c r="T77" s="257"/>
      <c r="U77" s="257"/>
      <c r="V77" s="257"/>
      <c r="W77" s="258"/>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2"/>
      <c r="BG77" s="263"/>
      <c r="BH77" s="264"/>
      <c r="BI77" s="265"/>
      <c r="BJ77" s="266"/>
      <c r="BK77" s="267"/>
      <c r="BL77" s="267"/>
      <c r="BM77" s="267"/>
      <c r="BN77" s="268"/>
    </row>
    <row r="78" spans="2:66" ht="20.25" customHeight="1" x14ac:dyDescent="0.4">
      <c r="B78" s="297"/>
      <c r="C78" s="403"/>
      <c r="D78" s="406"/>
      <c r="E78" s="366"/>
      <c r="F78" s="405"/>
      <c r="G78" s="298"/>
      <c r="H78" s="299"/>
      <c r="I78" s="197"/>
      <c r="J78" s="198">
        <f>G77</f>
        <v>0</v>
      </c>
      <c r="K78" s="197"/>
      <c r="L78" s="198">
        <f>M77</f>
        <v>0</v>
      </c>
      <c r="M78" s="300"/>
      <c r="N78" s="301"/>
      <c r="O78" s="302"/>
      <c r="P78" s="303"/>
      <c r="Q78" s="303"/>
      <c r="R78" s="299"/>
      <c r="S78" s="256"/>
      <c r="T78" s="257"/>
      <c r="U78" s="257"/>
      <c r="V78" s="257"/>
      <c r="W78" s="258"/>
      <c r="X78" s="186" t="s">
        <v>203</v>
      </c>
      <c r="Y78" s="110"/>
      <c r="Z78" s="187"/>
      <c r="AA78" s="163" t="str">
        <f>IF(AA77="","",VLOOKUP(AA77,'様式３－２'!$C$7:$L$48,10,FALSE))</f>
        <v/>
      </c>
      <c r="AB78" s="164" t="str">
        <f>IF(AB77="","",VLOOKUP(AB77,'様式３－２'!$C$7:$L$48,10,FALSE))</f>
        <v/>
      </c>
      <c r="AC78" s="164" t="str">
        <f>IF(AC77="","",VLOOKUP(AC77,'様式３－２'!$C$7:$L$48,10,FALSE))</f>
        <v/>
      </c>
      <c r="AD78" s="164" t="str">
        <f>IF(AD77="","",VLOOKUP(AD77,'様式３－２'!$C$7:$L$48,10,FALSE))</f>
        <v/>
      </c>
      <c r="AE78" s="164" t="str">
        <f>IF(AE77="","",VLOOKUP(AE77,'様式３－２'!$C$7:$L$48,10,FALSE))</f>
        <v/>
      </c>
      <c r="AF78" s="164" t="str">
        <f>IF(AF77="","",VLOOKUP(AF77,'様式３－２'!$C$7:$L$48,10,FALSE))</f>
        <v/>
      </c>
      <c r="AG78" s="165" t="str">
        <f>IF(AG77="","",VLOOKUP(AG77,'様式３－２'!$C$7:$L$48,10,FALSE))</f>
        <v/>
      </c>
      <c r="AH78" s="163" t="str">
        <f>IF(AH77="","",VLOOKUP(AH77,'様式３－２'!$C$7:$L$48,10,FALSE))</f>
        <v/>
      </c>
      <c r="AI78" s="164" t="str">
        <f>IF(AI77="","",VLOOKUP(AI77,'様式３－２'!$C$7:$L$48,10,FALSE))</f>
        <v/>
      </c>
      <c r="AJ78" s="164" t="str">
        <f>IF(AJ77="","",VLOOKUP(AJ77,'様式３－２'!$C$7:$L$48,10,FALSE))</f>
        <v/>
      </c>
      <c r="AK78" s="164" t="str">
        <f>IF(AK77="","",VLOOKUP(AK77,'様式３－２'!$C$7:$L$48,10,FALSE))</f>
        <v/>
      </c>
      <c r="AL78" s="164" t="str">
        <f>IF(AL77="","",VLOOKUP(AL77,'様式３－２'!$C$7:$L$48,10,FALSE))</f>
        <v/>
      </c>
      <c r="AM78" s="164" t="str">
        <f>IF(AM77="","",VLOOKUP(AM77,'様式３－２'!$C$7:$L$48,10,FALSE))</f>
        <v/>
      </c>
      <c r="AN78" s="165" t="str">
        <f>IF(AN77="","",VLOOKUP(AN77,'様式３－２'!$C$7:$L$48,10,FALSE))</f>
        <v/>
      </c>
      <c r="AO78" s="163" t="str">
        <f>IF(AO77="","",VLOOKUP(AO77,'様式３－２'!$C$7:$L$48,10,FALSE))</f>
        <v/>
      </c>
      <c r="AP78" s="164" t="str">
        <f>IF(AP77="","",VLOOKUP(AP77,'様式３－２'!$C$7:$L$48,10,FALSE))</f>
        <v/>
      </c>
      <c r="AQ78" s="164" t="str">
        <f>IF(AQ77="","",VLOOKUP(AQ77,'様式３－２'!$C$7:$L$48,10,FALSE))</f>
        <v/>
      </c>
      <c r="AR78" s="164" t="str">
        <f>IF(AR77="","",VLOOKUP(AR77,'様式３－２'!$C$7:$L$48,10,FALSE))</f>
        <v/>
      </c>
      <c r="AS78" s="164" t="str">
        <f>IF(AS77="","",VLOOKUP(AS77,'様式３－２'!$C$7:$L$48,10,FALSE))</f>
        <v/>
      </c>
      <c r="AT78" s="164" t="str">
        <f>IF(AT77="","",VLOOKUP(AT77,'様式３－２'!$C$7:$L$48,10,FALSE))</f>
        <v/>
      </c>
      <c r="AU78" s="165" t="str">
        <f>IF(AU77="","",VLOOKUP(AU77,'様式３－２'!$C$7:$L$48,10,FALSE))</f>
        <v/>
      </c>
      <c r="AV78" s="163" t="str">
        <f>IF(AV77="","",VLOOKUP(AV77,'様式３－２'!$C$7:$L$48,10,FALSE))</f>
        <v/>
      </c>
      <c r="AW78" s="164" t="str">
        <f>IF(AW77="","",VLOOKUP(AW77,'様式３－２'!$C$7:$L$48,10,FALSE))</f>
        <v/>
      </c>
      <c r="AX78" s="164" t="str">
        <f>IF(AX77="","",VLOOKUP(AX77,'様式３－２'!$C$7:$L$48,10,FALSE))</f>
        <v/>
      </c>
      <c r="AY78" s="164" t="str">
        <f>IF(AY77="","",VLOOKUP(AY77,'様式３－２'!$C$7:$L$48,10,FALSE))</f>
        <v/>
      </c>
      <c r="AZ78" s="164" t="str">
        <f>IF(AZ77="","",VLOOKUP(AZ77,'様式３－２'!$C$7:$L$48,10,FALSE))</f>
        <v/>
      </c>
      <c r="BA78" s="164" t="str">
        <f>IF(BA77="","",VLOOKUP(BA77,'様式３－２'!$C$7:$L$48,10,FALSE))</f>
        <v/>
      </c>
      <c r="BB78" s="165" t="str">
        <f>IF(BB77="","",VLOOKUP(BB77,'様式３－２'!$C$7:$L$48,10,FALSE))</f>
        <v/>
      </c>
      <c r="BC78" s="163" t="str">
        <f>IF(BC77="","",VLOOKUP(BC77,'様式３－２'!$C$7:$L$48,10,FALSE))</f>
        <v/>
      </c>
      <c r="BD78" s="164" t="str">
        <f>IF(BD77="","",VLOOKUP(BD77,'様式３－２'!$C$7:$L$48,10,FALSE))</f>
        <v/>
      </c>
      <c r="BE78" s="164" t="str">
        <f>IF(BE77="","",VLOOKUP(BE77,'様式３－２'!$C$7:$L$48,10,FALSE))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77">
        <f>B77+1</f>
        <v>32</v>
      </c>
      <c r="C79" s="402"/>
      <c r="D79" s="404"/>
      <c r="E79" s="366"/>
      <c r="F79" s="405"/>
      <c r="G79" s="279"/>
      <c r="H79" s="280"/>
      <c r="I79" s="153"/>
      <c r="J79" s="154"/>
      <c r="K79" s="153"/>
      <c r="L79" s="154"/>
      <c r="M79" s="283"/>
      <c r="N79" s="284"/>
      <c r="O79" s="287"/>
      <c r="P79" s="288"/>
      <c r="Q79" s="288"/>
      <c r="R79" s="280"/>
      <c r="S79" s="256"/>
      <c r="T79" s="257"/>
      <c r="U79" s="257"/>
      <c r="V79" s="257"/>
      <c r="W79" s="258"/>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2"/>
      <c r="BG79" s="263"/>
      <c r="BH79" s="264"/>
      <c r="BI79" s="265"/>
      <c r="BJ79" s="266"/>
      <c r="BK79" s="267"/>
      <c r="BL79" s="267"/>
      <c r="BM79" s="267"/>
      <c r="BN79" s="268"/>
    </row>
    <row r="80" spans="2:66" ht="20.25" customHeight="1" x14ac:dyDescent="0.4">
      <c r="B80" s="297"/>
      <c r="C80" s="403"/>
      <c r="D80" s="406"/>
      <c r="E80" s="366"/>
      <c r="F80" s="405"/>
      <c r="G80" s="298"/>
      <c r="H80" s="299"/>
      <c r="I80" s="197"/>
      <c r="J80" s="198">
        <f>G79</f>
        <v>0</v>
      </c>
      <c r="K80" s="197"/>
      <c r="L80" s="198">
        <f>M79</f>
        <v>0</v>
      </c>
      <c r="M80" s="300"/>
      <c r="N80" s="301"/>
      <c r="O80" s="302"/>
      <c r="P80" s="303"/>
      <c r="Q80" s="303"/>
      <c r="R80" s="299"/>
      <c r="S80" s="256"/>
      <c r="T80" s="257"/>
      <c r="U80" s="257"/>
      <c r="V80" s="257"/>
      <c r="W80" s="258"/>
      <c r="X80" s="186" t="s">
        <v>203</v>
      </c>
      <c r="Y80" s="110"/>
      <c r="Z80" s="187"/>
      <c r="AA80" s="163" t="str">
        <f>IF(AA79="","",VLOOKUP(AA79,'様式３－２'!$C$7:$L$48,10,FALSE))</f>
        <v/>
      </c>
      <c r="AB80" s="164" t="str">
        <f>IF(AB79="","",VLOOKUP(AB79,'様式３－２'!$C$7:$L$48,10,FALSE))</f>
        <v/>
      </c>
      <c r="AC80" s="164" t="str">
        <f>IF(AC79="","",VLOOKUP(AC79,'様式３－２'!$C$7:$L$48,10,FALSE))</f>
        <v/>
      </c>
      <c r="AD80" s="164" t="str">
        <f>IF(AD79="","",VLOOKUP(AD79,'様式３－２'!$C$7:$L$48,10,FALSE))</f>
        <v/>
      </c>
      <c r="AE80" s="164" t="str">
        <f>IF(AE79="","",VLOOKUP(AE79,'様式３－２'!$C$7:$L$48,10,FALSE))</f>
        <v/>
      </c>
      <c r="AF80" s="164" t="str">
        <f>IF(AF79="","",VLOOKUP(AF79,'様式３－２'!$C$7:$L$48,10,FALSE))</f>
        <v/>
      </c>
      <c r="AG80" s="165" t="str">
        <f>IF(AG79="","",VLOOKUP(AG79,'様式３－２'!$C$7:$L$48,10,FALSE))</f>
        <v/>
      </c>
      <c r="AH80" s="163" t="str">
        <f>IF(AH79="","",VLOOKUP(AH79,'様式３－２'!$C$7:$L$48,10,FALSE))</f>
        <v/>
      </c>
      <c r="AI80" s="164" t="str">
        <f>IF(AI79="","",VLOOKUP(AI79,'様式３－２'!$C$7:$L$48,10,FALSE))</f>
        <v/>
      </c>
      <c r="AJ80" s="164" t="str">
        <f>IF(AJ79="","",VLOOKUP(AJ79,'様式３－２'!$C$7:$L$48,10,FALSE))</f>
        <v/>
      </c>
      <c r="AK80" s="164" t="str">
        <f>IF(AK79="","",VLOOKUP(AK79,'様式３－２'!$C$7:$L$48,10,FALSE))</f>
        <v/>
      </c>
      <c r="AL80" s="164" t="str">
        <f>IF(AL79="","",VLOOKUP(AL79,'様式３－２'!$C$7:$L$48,10,FALSE))</f>
        <v/>
      </c>
      <c r="AM80" s="164" t="str">
        <f>IF(AM79="","",VLOOKUP(AM79,'様式３－２'!$C$7:$L$48,10,FALSE))</f>
        <v/>
      </c>
      <c r="AN80" s="165" t="str">
        <f>IF(AN79="","",VLOOKUP(AN79,'様式３－２'!$C$7:$L$48,10,FALSE))</f>
        <v/>
      </c>
      <c r="AO80" s="163" t="str">
        <f>IF(AO79="","",VLOOKUP(AO79,'様式３－２'!$C$7:$L$48,10,FALSE))</f>
        <v/>
      </c>
      <c r="AP80" s="164" t="str">
        <f>IF(AP79="","",VLOOKUP(AP79,'様式３－２'!$C$7:$L$48,10,FALSE))</f>
        <v/>
      </c>
      <c r="AQ80" s="164" t="str">
        <f>IF(AQ79="","",VLOOKUP(AQ79,'様式３－２'!$C$7:$L$48,10,FALSE))</f>
        <v/>
      </c>
      <c r="AR80" s="164" t="str">
        <f>IF(AR79="","",VLOOKUP(AR79,'様式３－２'!$C$7:$L$48,10,FALSE))</f>
        <v/>
      </c>
      <c r="AS80" s="164" t="str">
        <f>IF(AS79="","",VLOOKUP(AS79,'様式３－２'!$C$7:$L$48,10,FALSE))</f>
        <v/>
      </c>
      <c r="AT80" s="164" t="str">
        <f>IF(AT79="","",VLOOKUP(AT79,'様式３－２'!$C$7:$L$48,10,FALSE))</f>
        <v/>
      </c>
      <c r="AU80" s="165" t="str">
        <f>IF(AU79="","",VLOOKUP(AU79,'様式３－２'!$C$7:$L$48,10,FALSE))</f>
        <v/>
      </c>
      <c r="AV80" s="163" t="str">
        <f>IF(AV79="","",VLOOKUP(AV79,'様式３－２'!$C$7:$L$48,10,FALSE))</f>
        <v/>
      </c>
      <c r="AW80" s="164" t="str">
        <f>IF(AW79="","",VLOOKUP(AW79,'様式３－２'!$C$7:$L$48,10,FALSE))</f>
        <v/>
      </c>
      <c r="AX80" s="164" t="str">
        <f>IF(AX79="","",VLOOKUP(AX79,'様式３－２'!$C$7:$L$48,10,FALSE))</f>
        <v/>
      </c>
      <c r="AY80" s="164" t="str">
        <f>IF(AY79="","",VLOOKUP(AY79,'様式３－２'!$C$7:$L$48,10,FALSE))</f>
        <v/>
      </c>
      <c r="AZ80" s="164" t="str">
        <f>IF(AZ79="","",VLOOKUP(AZ79,'様式３－２'!$C$7:$L$48,10,FALSE))</f>
        <v/>
      </c>
      <c r="BA80" s="164" t="str">
        <f>IF(BA79="","",VLOOKUP(BA79,'様式３－２'!$C$7:$L$48,10,FALSE))</f>
        <v/>
      </c>
      <c r="BB80" s="165" t="str">
        <f>IF(BB79="","",VLOOKUP(BB79,'様式３－２'!$C$7:$L$48,10,FALSE))</f>
        <v/>
      </c>
      <c r="BC80" s="163" t="str">
        <f>IF(BC79="","",VLOOKUP(BC79,'様式３－２'!$C$7:$L$48,10,FALSE))</f>
        <v/>
      </c>
      <c r="BD80" s="164" t="str">
        <f>IF(BD79="","",VLOOKUP(BD79,'様式３－２'!$C$7:$L$48,10,FALSE))</f>
        <v/>
      </c>
      <c r="BE80" s="164" t="str">
        <f>IF(BE79="","",VLOOKUP(BE79,'様式３－２'!$C$7:$L$48,10,FALSE))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77">
        <f>B79+1</f>
        <v>33</v>
      </c>
      <c r="C81" s="402"/>
      <c r="D81" s="404"/>
      <c r="E81" s="366"/>
      <c r="F81" s="405"/>
      <c r="G81" s="279"/>
      <c r="H81" s="280"/>
      <c r="I81" s="153"/>
      <c r="J81" s="154"/>
      <c r="K81" s="153"/>
      <c r="L81" s="154"/>
      <c r="M81" s="283"/>
      <c r="N81" s="284"/>
      <c r="O81" s="287"/>
      <c r="P81" s="288"/>
      <c r="Q81" s="288"/>
      <c r="R81" s="280"/>
      <c r="S81" s="256"/>
      <c r="T81" s="257"/>
      <c r="U81" s="257"/>
      <c r="V81" s="257"/>
      <c r="W81" s="258"/>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2"/>
      <c r="BG81" s="263"/>
      <c r="BH81" s="264"/>
      <c r="BI81" s="265"/>
      <c r="BJ81" s="266"/>
      <c r="BK81" s="267"/>
      <c r="BL81" s="267"/>
      <c r="BM81" s="267"/>
      <c r="BN81" s="268"/>
    </row>
    <row r="82" spans="2:66" ht="20.25" customHeight="1" x14ac:dyDescent="0.4">
      <c r="B82" s="297"/>
      <c r="C82" s="403"/>
      <c r="D82" s="406"/>
      <c r="E82" s="366"/>
      <c r="F82" s="405"/>
      <c r="G82" s="298"/>
      <c r="H82" s="299"/>
      <c r="I82" s="197"/>
      <c r="J82" s="198">
        <f>G81</f>
        <v>0</v>
      </c>
      <c r="K82" s="197"/>
      <c r="L82" s="198">
        <f>M81</f>
        <v>0</v>
      </c>
      <c r="M82" s="300"/>
      <c r="N82" s="301"/>
      <c r="O82" s="302"/>
      <c r="P82" s="303"/>
      <c r="Q82" s="303"/>
      <c r="R82" s="299"/>
      <c r="S82" s="256"/>
      <c r="T82" s="257"/>
      <c r="U82" s="257"/>
      <c r="V82" s="257"/>
      <c r="W82" s="258"/>
      <c r="X82" s="186" t="s">
        <v>203</v>
      </c>
      <c r="Y82" s="110"/>
      <c r="Z82" s="187"/>
      <c r="AA82" s="163" t="str">
        <f>IF(AA81="","",VLOOKUP(AA81,'様式３－２'!$C$7:$L$48,10,FALSE))</f>
        <v/>
      </c>
      <c r="AB82" s="164" t="str">
        <f>IF(AB81="","",VLOOKUP(AB81,'様式３－２'!$C$7:$L$48,10,FALSE))</f>
        <v/>
      </c>
      <c r="AC82" s="164" t="str">
        <f>IF(AC81="","",VLOOKUP(AC81,'様式３－２'!$C$7:$L$48,10,FALSE))</f>
        <v/>
      </c>
      <c r="AD82" s="164" t="str">
        <f>IF(AD81="","",VLOOKUP(AD81,'様式３－２'!$C$7:$L$48,10,FALSE))</f>
        <v/>
      </c>
      <c r="AE82" s="164" t="str">
        <f>IF(AE81="","",VLOOKUP(AE81,'様式３－２'!$C$7:$L$48,10,FALSE))</f>
        <v/>
      </c>
      <c r="AF82" s="164" t="str">
        <f>IF(AF81="","",VLOOKUP(AF81,'様式３－２'!$C$7:$L$48,10,FALSE))</f>
        <v/>
      </c>
      <c r="AG82" s="165" t="str">
        <f>IF(AG81="","",VLOOKUP(AG81,'様式３－２'!$C$7:$L$48,10,FALSE))</f>
        <v/>
      </c>
      <c r="AH82" s="163" t="str">
        <f>IF(AH81="","",VLOOKUP(AH81,'様式３－２'!$C$7:$L$48,10,FALSE))</f>
        <v/>
      </c>
      <c r="AI82" s="164" t="str">
        <f>IF(AI81="","",VLOOKUP(AI81,'様式３－２'!$C$7:$L$48,10,FALSE))</f>
        <v/>
      </c>
      <c r="AJ82" s="164" t="str">
        <f>IF(AJ81="","",VLOOKUP(AJ81,'様式３－２'!$C$7:$L$48,10,FALSE))</f>
        <v/>
      </c>
      <c r="AK82" s="164" t="str">
        <f>IF(AK81="","",VLOOKUP(AK81,'様式３－２'!$C$7:$L$48,10,FALSE))</f>
        <v/>
      </c>
      <c r="AL82" s="164" t="str">
        <f>IF(AL81="","",VLOOKUP(AL81,'様式３－２'!$C$7:$L$48,10,FALSE))</f>
        <v/>
      </c>
      <c r="AM82" s="164" t="str">
        <f>IF(AM81="","",VLOOKUP(AM81,'様式３－２'!$C$7:$L$48,10,FALSE))</f>
        <v/>
      </c>
      <c r="AN82" s="165" t="str">
        <f>IF(AN81="","",VLOOKUP(AN81,'様式３－２'!$C$7:$L$48,10,FALSE))</f>
        <v/>
      </c>
      <c r="AO82" s="163" t="str">
        <f>IF(AO81="","",VLOOKUP(AO81,'様式３－２'!$C$7:$L$48,10,FALSE))</f>
        <v/>
      </c>
      <c r="AP82" s="164" t="str">
        <f>IF(AP81="","",VLOOKUP(AP81,'様式３－２'!$C$7:$L$48,10,FALSE))</f>
        <v/>
      </c>
      <c r="AQ82" s="164" t="str">
        <f>IF(AQ81="","",VLOOKUP(AQ81,'様式３－２'!$C$7:$L$48,10,FALSE))</f>
        <v/>
      </c>
      <c r="AR82" s="164" t="str">
        <f>IF(AR81="","",VLOOKUP(AR81,'様式３－２'!$C$7:$L$48,10,FALSE))</f>
        <v/>
      </c>
      <c r="AS82" s="164" t="str">
        <f>IF(AS81="","",VLOOKUP(AS81,'様式３－２'!$C$7:$L$48,10,FALSE))</f>
        <v/>
      </c>
      <c r="AT82" s="164" t="str">
        <f>IF(AT81="","",VLOOKUP(AT81,'様式３－２'!$C$7:$L$48,10,FALSE))</f>
        <v/>
      </c>
      <c r="AU82" s="165" t="str">
        <f>IF(AU81="","",VLOOKUP(AU81,'様式３－２'!$C$7:$L$48,10,FALSE))</f>
        <v/>
      </c>
      <c r="AV82" s="163" t="str">
        <f>IF(AV81="","",VLOOKUP(AV81,'様式３－２'!$C$7:$L$48,10,FALSE))</f>
        <v/>
      </c>
      <c r="AW82" s="164" t="str">
        <f>IF(AW81="","",VLOOKUP(AW81,'様式３－２'!$C$7:$L$48,10,FALSE))</f>
        <v/>
      </c>
      <c r="AX82" s="164" t="str">
        <f>IF(AX81="","",VLOOKUP(AX81,'様式３－２'!$C$7:$L$48,10,FALSE))</f>
        <v/>
      </c>
      <c r="AY82" s="164" t="str">
        <f>IF(AY81="","",VLOOKUP(AY81,'様式３－２'!$C$7:$L$48,10,FALSE))</f>
        <v/>
      </c>
      <c r="AZ82" s="164" t="str">
        <f>IF(AZ81="","",VLOOKUP(AZ81,'様式３－２'!$C$7:$L$48,10,FALSE))</f>
        <v/>
      </c>
      <c r="BA82" s="164" t="str">
        <f>IF(BA81="","",VLOOKUP(BA81,'様式３－２'!$C$7:$L$48,10,FALSE))</f>
        <v/>
      </c>
      <c r="BB82" s="165" t="str">
        <f>IF(BB81="","",VLOOKUP(BB81,'様式３－２'!$C$7:$L$48,10,FALSE))</f>
        <v/>
      </c>
      <c r="BC82" s="163" t="str">
        <f>IF(BC81="","",VLOOKUP(BC81,'様式３－２'!$C$7:$L$48,10,FALSE))</f>
        <v/>
      </c>
      <c r="BD82" s="164" t="str">
        <f>IF(BD81="","",VLOOKUP(BD81,'様式３－２'!$C$7:$L$48,10,FALSE))</f>
        <v/>
      </c>
      <c r="BE82" s="164" t="str">
        <f>IF(BE81="","",VLOOKUP(BE81,'様式３－２'!$C$7:$L$48,10,FALSE))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77">
        <f>B81+1</f>
        <v>34</v>
      </c>
      <c r="C83" s="402"/>
      <c r="D83" s="404"/>
      <c r="E83" s="366"/>
      <c r="F83" s="405"/>
      <c r="G83" s="279"/>
      <c r="H83" s="280"/>
      <c r="I83" s="153"/>
      <c r="J83" s="154"/>
      <c r="K83" s="153"/>
      <c r="L83" s="154"/>
      <c r="M83" s="283"/>
      <c r="N83" s="284"/>
      <c r="O83" s="287"/>
      <c r="P83" s="288"/>
      <c r="Q83" s="288"/>
      <c r="R83" s="280"/>
      <c r="S83" s="256"/>
      <c r="T83" s="257"/>
      <c r="U83" s="257"/>
      <c r="V83" s="257"/>
      <c r="W83" s="258"/>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2"/>
      <c r="BG83" s="263"/>
      <c r="BH83" s="264"/>
      <c r="BI83" s="265"/>
      <c r="BJ83" s="266"/>
      <c r="BK83" s="267"/>
      <c r="BL83" s="267"/>
      <c r="BM83" s="267"/>
      <c r="BN83" s="268"/>
    </row>
    <row r="84" spans="2:66" ht="20.25" customHeight="1" x14ac:dyDescent="0.4">
      <c r="B84" s="297"/>
      <c r="C84" s="403"/>
      <c r="D84" s="406"/>
      <c r="E84" s="366"/>
      <c r="F84" s="405"/>
      <c r="G84" s="298"/>
      <c r="H84" s="299"/>
      <c r="I84" s="197"/>
      <c r="J84" s="198">
        <f>G83</f>
        <v>0</v>
      </c>
      <c r="K84" s="197"/>
      <c r="L84" s="198">
        <f>M83</f>
        <v>0</v>
      </c>
      <c r="M84" s="300"/>
      <c r="N84" s="301"/>
      <c r="O84" s="302"/>
      <c r="P84" s="303"/>
      <c r="Q84" s="303"/>
      <c r="R84" s="299"/>
      <c r="S84" s="256"/>
      <c r="T84" s="257"/>
      <c r="U84" s="257"/>
      <c r="V84" s="257"/>
      <c r="W84" s="258"/>
      <c r="X84" s="186" t="s">
        <v>203</v>
      </c>
      <c r="Y84" s="110"/>
      <c r="Z84" s="187"/>
      <c r="AA84" s="163" t="str">
        <f>IF(AA83="","",VLOOKUP(AA83,'様式３－２'!$C$7:$L$48,10,FALSE))</f>
        <v/>
      </c>
      <c r="AB84" s="164" t="str">
        <f>IF(AB83="","",VLOOKUP(AB83,'様式３－２'!$C$7:$L$48,10,FALSE))</f>
        <v/>
      </c>
      <c r="AC84" s="164" t="str">
        <f>IF(AC83="","",VLOOKUP(AC83,'様式３－２'!$C$7:$L$48,10,FALSE))</f>
        <v/>
      </c>
      <c r="AD84" s="164" t="str">
        <f>IF(AD83="","",VLOOKUP(AD83,'様式３－２'!$C$7:$L$48,10,FALSE))</f>
        <v/>
      </c>
      <c r="AE84" s="164" t="str">
        <f>IF(AE83="","",VLOOKUP(AE83,'様式３－２'!$C$7:$L$48,10,FALSE))</f>
        <v/>
      </c>
      <c r="AF84" s="164" t="str">
        <f>IF(AF83="","",VLOOKUP(AF83,'様式３－２'!$C$7:$L$48,10,FALSE))</f>
        <v/>
      </c>
      <c r="AG84" s="165" t="str">
        <f>IF(AG83="","",VLOOKUP(AG83,'様式３－２'!$C$7:$L$48,10,FALSE))</f>
        <v/>
      </c>
      <c r="AH84" s="163" t="str">
        <f>IF(AH83="","",VLOOKUP(AH83,'様式３－２'!$C$7:$L$48,10,FALSE))</f>
        <v/>
      </c>
      <c r="AI84" s="164" t="str">
        <f>IF(AI83="","",VLOOKUP(AI83,'様式３－２'!$C$7:$L$48,10,FALSE))</f>
        <v/>
      </c>
      <c r="AJ84" s="164" t="str">
        <f>IF(AJ83="","",VLOOKUP(AJ83,'様式３－２'!$C$7:$L$48,10,FALSE))</f>
        <v/>
      </c>
      <c r="AK84" s="164" t="str">
        <f>IF(AK83="","",VLOOKUP(AK83,'様式３－２'!$C$7:$L$48,10,FALSE))</f>
        <v/>
      </c>
      <c r="AL84" s="164" t="str">
        <f>IF(AL83="","",VLOOKUP(AL83,'様式３－２'!$C$7:$L$48,10,FALSE))</f>
        <v/>
      </c>
      <c r="AM84" s="164" t="str">
        <f>IF(AM83="","",VLOOKUP(AM83,'様式３－２'!$C$7:$L$48,10,FALSE))</f>
        <v/>
      </c>
      <c r="AN84" s="165" t="str">
        <f>IF(AN83="","",VLOOKUP(AN83,'様式３－２'!$C$7:$L$48,10,FALSE))</f>
        <v/>
      </c>
      <c r="AO84" s="163" t="str">
        <f>IF(AO83="","",VLOOKUP(AO83,'様式３－２'!$C$7:$L$48,10,FALSE))</f>
        <v/>
      </c>
      <c r="AP84" s="164" t="str">
        <f>IF(AP83="","",VLOOKUP(AP83,'様式３－２'!$C$7:$L$48,10,FALSE))</f>
        <v/>
      </c>
      <c r="AQ84" s="164" t="str">
        <f>IF(AQ83="","",VLOOKUP(AQ83,'様式３－２'!$C$7:$L$48,10,FALSE))</f>
        <v/>
      </c>
      <c r="AR84" s="164" t="str">
        <f>IF(AR83="","",VLOOKUP(AR83,'様式３－２'!$C$7:$L$48,10,FALSE))</f>
        <v/>
      </c>
      <c r="AS84" s="164" t="str">
        <f>IF(AS83="","",VLOOKUP(AS83,'様式３－２'!$C$7:$L$48,10,FALSE))</f>
        <v/>
      </c>
      <c r="AT84" s="164" t="str">
        <f>IF(AT83="","",VLOOKUP(AT83,'様式３－２'!$C$7:$L$48,10,FALSE))</f>
        <v/>
      </c>
      <c r="AU84" s="165" t="str">
        <f>IF(AU83="","",VLOOKUP(AU83,'様式３－２'!$C$7:$L$48,10,FALSE))</f>
        <v/>
      </c>
      <c r="AV84" s="163" t="str">
        <f>IF(AV83="","",VLOOKUP(AV83,'様式３－２'!$C$7:$L$48,10,FALSE))</f>
        <v/>
      </c>
      <c r="AW84" s="164" t="str">
        <f>IF(AW83="","",VLOOKUP(AW83,'様式３－２'!$C$7:$L$48,10,FALSE))</f>
        <v/>
      </c>
      <c r="AX84" s="164" t="str">
        <f>IF(AX83="","",VLOOKUP(AX83,'様式３－２'!$C$7:$L$48,10,FALSE))</f>
        <v/>
      </c>
      <c r="AY84" s="164" t="str">
        <f>IF(AY83="","",VLOOKUP(AY83,'様式３－２'!$C$7:$L$48,10,FALSE))</f>
        <v/>
      </c>
      <c r="AZ84" s="164" t="str">
        <f>IF(AZ83="","",VLOOKUP(AZ83,'様式３－２'!$C$7:$L$48,10,FALSE))</f>
        <v/>
      </c>
      <c r="BA84" s="164" t="str">
        <f>IF(BA83="","",VLOOKUP(BA83,'様式３－２'!$C$7:$L$48,10,FALSE))</f>
        <v/>
      </c>
      <c r="BB84" s="165" t="str">
        <f>IF(BB83="","",VLOOKUP(BB83,'様式３－２'!$C$7:$L$48,10,FALSE))</f>
        <v/>
      </c>
      <c r="BC84" s="163" t="str">
        <f>IF(BC83="","",VLOOKUP(BC83,'様式３－２'!$C$7:$L$48,10,FALSE))</f>
        <v/>
      </c>
      <c r="BD84" s="164" t="str">
        <f>IF(BD83="","",VLOOKUP(BD83,'様式３－２'!$C$7:$L$48,10,FALSE))</f>
        <v/>
      </c>
      <c r="BE84" s="164" t="str">
        <f>IF(BE83="","",VLOOKUP(BE83,'様式３－２'!$C$7:$L$48,10,FALSE))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77">
        <f>B83+1</f>
        <v>35</v>
      </c>
      <c r="C85" s="402"/>
      <c r="D85" s="404"/>
      <c r="E85" s="366"/>
      <c r="F85" s="405"/>
      <c r="G85" s="279"/>
      <c r="H85" s="280"/>
      <c r="I85" s="153"/>
      <c r="J85" s="154"/>
      <c r="K85" s="153"/>
      <c r="L85" s="154"/>
      <c r="M85" s="283"/>
      <c r="N85" s="284"/>
      <c r="O85" s="287"/>
      <c r="P85" s="288"/>
      <c r="Q85" s="288"/>
      <c r="R85" s="280"/>
      <c r="S85" s="256"/>
      <c r="T85" s="257"/>
      <c r="U85" s="257"/>
      <c r="V85" s="257"/>
      <c r="W85" s="258"/>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2"/>
      <c r="BG85" s="263"/>
      <c r="BH85" s="264"/>
      <c r="BI85" s="265"/>
      <c r="BJ85" s="266"/>
      <c r="BK85" s="267"/>
      <c r="BL85" s="267"/>
      <c r="BM85" s="267"/>
      <c r="BN85" s="268"/>
    </row>
    <row r="86" spans="2:66" ht="20.25" customHeight="1" x14ac:dyDescent="0.4">
      <c r="B86" s="297"/>
      <c r="C86" s="403"/>
      <c r="D86" s="406"/>
      <c r="E86" s="366"/>
      <c r="F86" s="405"/>
      <c r="G86" s="298"/>
      <c r="H86" s="299"/>
      <c r="I86" s="197"/>
      <c r="J86" s="198">
        <f>G85</f>
        <v>0</v>
      </c>
      <c r="K86" s="197"/>
      <c r="L86" s="198">
        <f>M85</f>
        <v>0</v>
      </c>
      <c r="M86" s="300"/>
      <c r="N86" s="301"/>
      <c r="O86" s="302"/>
      <c r="P86" s="303"/>
      <c r="Q86" s="303"/>
      <c r="R86" s="299"/>
      <c r="S86" s="256"/>
      <c r="T86" s="257"/>
      <c r="U86" s="257"/>
      <c r="V86" s="257"/>
      <c r="W86" s="258"/>
      <c r="X86" s="186" t="s">
        <v>203</v>
      </c>
      <c r="Y86" s="110"/>
      <c r="Z86" s="187"/>
      <c r="AA86" s="163" t="str">
        <f>IF(AA85="","",VLOOKUP(AA85,'様式３－２'!$C$7:$L$48,10,FALSE))</f>
        <v/>
      </c>
      <c r="AB86" s="164" t="str">
        <f>IF(AB85="","",VLOOKUP(AB85,'様式３－２'!$C$7:$L$48,10,FALSE))</f>
        <v/>
      </c>
      <c r="AC86" s="164" t="str">
        <f>IF(AC85="","",VLOOKUP(AC85,'様式３－２'!$C$7:$L$48,10,FALSE))</f>
        <v/>
      </c>
      <c r="AD86" s="164" t="str">
        <f>IF(AD85="","",VLOOKUP(AD85,'様式３－２'!$C$7:$L$48,10,FALSE))</f>
        <v/>
      </c>
      <c r="AE86" s="164" t="str">
        <f>IF(AE85="","",VLOOKUP(AE85,'様式３－２'!$C$7:$L$48,10,FALSE))</f>
        <v/>
      </c>
      <c r="AF86" s="164" t="str">
        <f>IF(AF85="","",VLOOKUP(AF85,'様式３－２'!$C$7:$L$48,10,FALSE))</f>
        <v/>
      </c>
      <c r="AG86" s="165" t="str">
        <f>IF(AG85="","",VLOOKUP(AG85,'様式３－２'!$C$7:$L$48,10,FALSE))</f>
        <v/>
      </c>
      <c r="AH86" s="163" t="str">
        <f>IF(AH85="","",VLOOKUP(AH85,'様式３－２'!$C$7:$L$48,10,FALSE))</f>
        <v/>
      </c>
      <c r="AI86" s="164" t="str">
        <f>IF(AI85="","",VLOOKUP(AI85,'様式３－２'!$C$7:$L$48,10,FALSE))</f>
        <v/>
      </c>
      <c r="AJ86" s="164" t="str">
        <f>IF(AJ85="","",VLOOKUP(AJ85,'様式３－２'!$C$7:$L$48,10,FALSE))</f>
        <v/>
      </c>
      <c r="AK86" s="164" t="str">
        <f>IF(AK85="","",VLOOKUP(AK85,'様式３－２'!$C$7:$L$48,10,FALSE))</f>
        <v/>
      </c>
      <c r="AL86" s="164" t="str">
        <f>IF(AL85="","",VLOOKUP(AL85,'様式３－２'!$C$7:$L$48,10,FALSE))</f>
        <v/>
      </c>
      <c r="AM86" s="164" t="str">
        <f>IF(AM85="","",VLOOKUP(AM85,'様式３－２'!$C$7:$L$48,10,FALSE))</f>
        <v/>
      </c>
      <c r="AN86" s="165" t="str">
        <f>IF(AN85="","",VLOOKUP(AN85,'様式３－２'!$C$7:$L$48,10,FALSE))</f>
        <v/>
      </c>
      <c r="AO86" s="163" t="str">
        <f>IF(AO85="","",VLOOKUP(AO85,'様式３－２'!$C$7:$L$48,10,FALSE))</f>
        <v/>
      </c>
      <c r="AP86" s="164" t="str">
        <f>IF(AP85="","",VLOOKUP(AP85,'様式３－２'!$C$7:$L$48,10,FALSE))</f>
        <v/>
      </c>
      <c r="AQ86" s="164" t="str">
        <f>IF(AQ85="","",VLOOKUP(AQ85,'様式３－２'!$C$7:$L$48,10,FALSE))</f>
        <v/>
      </c>
      <c r="AR86" s="164" t="str">
        <f>IF(AR85="","",VLOOKUP(AR85,'様式３－２'!$C$7:$L$48,10,FALSE))</f>
        <v/>
      </c>
      <c r="AS86" s="164" t="str">
        <f>IF(AS85="","",VLOOKUP(AS85,'様式３－２'!$C$7:$L$48,10,FALSE))</f>
        <v/>
      </c>
      <c r="AT86" s="164" t="str">
        <f>IF(AT85="","",VLOOKUP(AT85,'様式３－２'!$C$7:$L$48,10,FALSE))</f>
        <v/>
      </c>
      <c r="AU86" s="165" t="str">
        <f>IF(AU85="","",VLOOKUP(AU85,'様式３－２'!$C$7:$L$48,10,FALSE))</f>
        <v/>
      </c>
      <c r="AV86" s="163" t="str">
        <f>IF(AV85="","",VLOOKUP(AV85,'様式３－２'!$C$7:$L$48,10,FALSE))</f>
        <v/>
      </c>
      <c r="AW86" s="164" t="str">
        <f>IF(AW85="","",VLOOKUP(AW85,'様式３－２'!$C$7:$L$48,10,FALSE))</f>
        <v/>
      </c>
      <c r="AX86" s="164" t="str">
        <f>IF(AX85="","",VLOOKUP(AX85,'様式３－２'!$C$7:$L$48,10,FALSE))</f>
        <v/>
      </c>
      <c r="AY86" s="164" t="str">
        <f>IF(AY85="","",VLOOKUP(AY85,'様式３－２'!$C$7:$L$48,10,FALSE))</f>
        <v/>
      </c>
      <c r="AZ86" s="164" t="str">
        <f>IF(AZ85="","",VLOOKUP(AZ85,'様式３－２'!$C$7:$L$48,10,FALSE))</f>
        <v/>
      </c>
      <c r="BA86" s="164" t="str">
        <f>IF(BA85="","",VLOOKUP(BA85,'様式３－２'!$C$7:$L$48,10,FALSE))</f>
        <v/>
      </c>
      <c r="BB86" s="165" t="str">
        <f>IF(BB85="","",VLOOKUP(BB85,'様式３－２'!$C$7:$L$48,10,FALSE))</f>
        <v/>
      </c>
      <c r="BC86" s="163" t="str">
        <f>IF(BC85="","",VLOOKUP(BC85,'様式３－２'!$C$7:$L$48,10,FALSE))</f>
        <v/>
      </c>
      <c r="BD86" s="164" t="str">
        <f>IF(BD85="","",VLOOKUP(BD85,'様式３－２'!$C$7:$L$48,10,FALSE))</f>
        <v/>
      </c>
      <c r="BE86" s="164" t="str">
        <f>IF(BE85="","",VLOOKUP(BE85,'様式３－２'!$C$7:$L$48,10,FALSE))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77">
        <f>B85+1</f>
        <v>36</v>
      </c>
      <c r="C87" s="402"/>
      <c r="D87" s="404"/>
      <c r="E87" s="366"/>
      <c r="F87" s="405"/>
      <c r="G87" s="279"/>
      <c r="H87" s="280"/>
      <c r="I87" s="153"/>
      <c r="J87" s="154"/>
      <c r="K87" s="153"/>
      <c r="L87" s="154"/>
      <c r="M87" s="283"/>
      <c r="N87" s="284"/>
      <c r="O87" s="287"/>
      <c r="P87" s="288"/>
      <c r="Q87" s="288"/>
      <c r="R87" s="280"/>
      <c r="S87" s="256"/>
      <c r="T87" s="257"/>
      <c r="U87" s="257"/>
      <c r="V87" s="257"/>
      <c r="W87" s="258"/>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2"/>
      <c r="BG87" s="263"/>
      <c r="BH87" s="264"/>
      <c r="BI87" s="265"/>
      <c r="BJ87" s="266"/>
      <c r="BK87" s="267"/>
      <c r="BL87" s="267"/>
      <c r="BM87" s="267"/>
      <c r="BN87" s="268"/>
    </row>
    <row r="88" spans="2:66" ht="20.25" customHeight="1" x14ac:dyDescent="0.4">
      <c r="B88" s="297"/>
      <c r="C88" s="403"/>
      <c r="D88" s="406"/>
      <c r="E88" s="366"/>
      <c r="F88" s="405"/>
      <c r="G88" s="298"/>
      <c r="H88" s="299"/>
      <c r="I88" s="197"/>
      <c r="J88" s="198">
        <f>G87</f>
        <v>0</v>
      </c>
      <c r="K88" s="197"/>
      <c r="L88" s="198">
        <f>M87</f>
        <v>0</v>
      </c>
      <c r="M88" s="300"/>
      <c r="N88" s="301"/>
      <c r="O88" s="302"/>
      <c r="P88" s="303"/>
      <c r="Q88" s="303"/>
      <c r="R88" s="299"/>
      <c r="S88" s="256"/>
      <c r="T88" s="257"/>
      <c r="U88" s="257"/>
      <c r="V88" s="257"/>
      <c r="W88" s="258"/>
      <c r="X88" s="186" t="s">
        <v>203</v>
      </c>
      <c r="Y88" s="110"/>
      <c r="Z88" s="187"/>
      <c r="AA88" s="163" t="str">
        <f>IF(AA87="","",VLOOKUP(AA87,'様式３－２'!$C$7:$L$48,10,FALSE))</f>
        <v/>
      </c>
      <c r="AB88" s="164" t="str">
        <f>IF(AB87="","",VLOOKUP(AB87,'様式３－２'!$C$7:$L$48,10,FALSE))</f>
        <v/>
      </c>
      <c r="AC88" s="164" t="str">
        <f>IF(AC87="","",VLOOKUP(AC87,'様式３－２'!$C$7:$L$48,10,FALSE))</f>
        <v/>
      </c>
      <c r="AD88" s="164" t="str">
        <f>IF(AD87="","",VLOOKUP(AD87,'様式３－２'!$C$7:$L$48,10,FALSE))</f>
        <v/>
      </c>
      <c r="AE88" s="164" t="str">
        <f>IF(AE87="","",VLOOKUP(AE87,'様式３－２'!$C$7:$L$48,10,FALSE))</f>
        <v/>
      </c>
      <c r="AF88" s="164" t="str">
        <f>IF(AF87="","",VLOOKUP(AF87,'様式３－２'!$C$7:$L$48,10,FALSE))</f>
        <v/>
      </c>
      <c r="AG88" s="165" t="str">
        <f>IF(AG87="","",VLOOKUP(AG87,'様式３－２'!$C$7:$L$48,10,FALSE))</f>
        <v/>
      </c>
      <c r="AH88" s="163" t="str">
        <f>IF(AH87="","",VLOOKUP(AH87,'様式３－２'!$C$7:$L$48,10,FALSE))</f>
        <v/>
      </c>
      <c r="AI88" s="164" t="str">
        <f>IF(AI87="","",VLOOKUP(AI87,'様式３－２'!$C$7:$L$48,10,FALSE))</f>
        <v/>
      </c>
      <c r="AJ88" s="164" t="str">
        <f>IF(AJ87="","",VLOOKUP(AJ87,'様式３－２'!$C$7:$L$48,10,FALSE))</f>
        <v/>
      </c>
      <c r="AK88" s="164" t="str">
        <f>IF(AK87="","",VLOOKUP(AK87,'様式３－２'!$C$7:$L$48,10,FALSE))</f>
        <v/>
      </c>
      <c r="AL88" s="164" t="str">
        <f>IF(AL87="","",VLOOKUP(AL87,'様式３－２'!$C$7:$L$48,10,FALSE))</f>
        <v/>
      </c>
      <c r="AM88" s="164" t="str">
        <f>IF(AM87="","",VLOOKUP(AM87,'様式３－２'!$C$7:$L$48,10,FALSE))</f>
        <v/>
      </c>
      <c r="AN88" s="165" t="str">
        <f>IF(AN87="","",VLOOKUP(AN87,'様式３－２'!$C$7:$L$48,10,FALSE))</f>
        <v/>
      </c>
      <c r="AO88" s="163" t="str">
        <f>IF(AO87="","",VLOOKUP(AO87,'様式３－２'!$C$7:$L$48,10,FALSE))</f>
        <v/>
      </c>
      <c r="AP88" s="164" t="str">
        <f>IF(AP87="","",VLOOKUP(AP87,'様式３－２'!$C$7:$L$48,10,FALSE))</f>
        <v/>
      </c>
      <c r="AQ88" s="164" t="str">
        <f>IF(AQ87="","",VLOOKUP(AQ87,'様式３－２'!$C$7:$L$48,10,FALSE))</f>
        <v/>
      </c>
      <c r="AR88" s="164" t="str">
        <f>IF(AR87="","",VLOOKUP(AR87,'様式３－２'!$C$7:$L$48,10,FALSE))</f>
        <v/>
      </c>
      <c r="AS88" s="164" t="str">
        <f>IF(AS87="","",VLOOKUP(AS87,'様式３－２'!$C$7:$L$48,10,FALSE))</f>
        <v/>
      </c>
      <c r="AT88" s="164" t="str">
        <f>IF(AT87="","",VLOOKUP(AT87,'様式３－２'!$C$7:$L$48,10,FALSE))</f>
        <v/>
      </c>
      <c r="AU88" s="165" t="str">
        <f>IF(AU87="","",VLOOKUP(AU87,'様式３－２'!$C$7:$L$48,10,FALSE))</f>
        <v/>
      </c>
      <c r="AV88" s="163" t="str">
        <f>IF(AV87="","",VLOOKUP(AV87,'様式３－２'!$C$7:$L$48,10,FALSE))</f>
        <v/>
      </c>
      <c r="AW88" s="164" t="str">
        <f>IF(AW87="","",VLOOKUP(AW87,'様式３－２'!$C$7:$L$48,10,FALSE))</f>
        <v/>
      </c>
      <c r="AX88" s="164" t="str">
        <f>IF(AX87="","",VLOOKUP(AX87,'様式３－２'!$C$7:$L$48,10,FALSE))</f>
        <v/>
      </c>
      <c r="AY88" s="164" t="str">
        <f>IF(AY87="","",VLOOKUP(AY87,'様式３－２'!$C$7:$L$48,10,FALSE))</f>
        <v/>
      </c>
      <c r="AZ88" s="164" t="str">
        <f>IF(AZ87="","",VLOOKUP(AZ87,'様式３－２'!$C$7:$L$48,10,FALSE))</f>
        <v/>
      </c>
      <c r="BA88" s="164" t="str">
        <f>IF(BA87="","",VLOOKUP(BA87,'様式３－２'!$C$7:$L$48,10,FALSE))</f>
        <v/>
      </c>
      <c r="BB88" s="165" t="str">
        <f>IF(BB87="","",VLOOKUP(BB87,'様式３－２'!$C$7:$L$48,10,FALSE))</f>
        <v/>
      </c>
      <c r="BC88" s="163" t="str">
        <f>IF(BC87="","",VLOOKUP(BC87,'様式３－２'!$C$7:$L$48,10,FALSE))</f>
        <v/>
      </c>
      <c r="BD88" s="164" t="str">
        <f>IF(BD87="","",VLOOKUP(BD87,'様式３－２'!$C$7:$L$48,10,FALSE))</f>
        <v/>
      </c>
      <c r="BE88" s="164" t="str">
        <f>IF(BE87="","",VLOOKUP(BE87,'様式３－２'!$C$7:$L$48,10,FALSE))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77">
        <f>B87+1</f>
        <v>37</v>
      </c>
      <c r="C89" s="402"/>
      <c r="D89" s="404"/>
      <c r="E89" s="366"/>
      <c r="F89" s="405"/>
      <c r="G89" s="279"/>
      <c r="H89" s="280"/>
      <c r="I89" s="153"/>
      <c r="J89" s="154"/>
      <c r="K89" s="153"/>
      <c r="L89" s="154"/>
      <c r="M89" s="283"/>
      <c r="N89" s="284"/>
      <c r="O89" s="287"/>
      <c r="P89" s="288"/>
      <c r="Q89" s="288"/>
      <c r="R89" s="280"/>
      <c r="S89" s="256"/>
      <c r="T89" s="257"/>
      <c r="U89" s="257"/>
      <c r="V89" s="257"/>
      <c r="W89" s="258"/>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2"/>
      <c r="BG89" s="263"/>
      <c r="BH89" s="264"/>
      <c r="BI89" s="265"/>
      <c r="BJ89" s="266"/>
      <c r="BK89" s="267"/>
      <c r="BL89" s="267"/>
      <c r="BM89" s="267"/>
      <c r="BN89" s="268"/>
    </row>
    <row r="90" spans="2:66" ht="20.25" customHeight="1" x14ac:dyDescent="0.4">
      <c r="B90" s="297"/>
      <c r="C90" s="403"/>
      <c r="D90" s="406"/>
      <c r="E90" s="366"/>
      <c r="F90" s="405"/>
      <c r="G90" s="298"/>
      <c r="H90" s="299"/>
      <c r="I90" s="197"/>
      <c r="J90" s="198">
        <f>G89</f>
        <v>0</v>
      </c>
      <c r="K90" s="197"/>
      <c r="L90" s="198">
        <f>M89</f>
        <v>0</v>
      </c>
      <c r="M90" s="300"/>
      <c r="N90" s="301"/>
      <c r="O90" s="302"/>
      <c r="P90" s="303"/>
      <c r="Q90" s="303"/>
      <c r="R90" s="299"/>
      <c r="S90" s="256"/>
      <c r="T90" s="257"/>
      <c r="U90" s="257"/>
      <c r="V90" s="257"/>
      <c r="W90" s="258"/>
      <c r="X90" s="186" t="s">
        <v>203</v>
      </c>
      <c r="Y90" s="110"/>
      <c r="Z90" s="187"/>
      <c r="AA90" s="163" t="str">
        <f>IF(AA89="","",VLOOKUP(AA89,'様式３－２'!$C$7:$L$48,10,FALSE))</f>
        <v/>
      </c>
      <c r="AB90" s="164" t="str">
        <f>IF(AB89="","",VLOOKUP(AB89,'様式３－２'!$C$7:$L$48,10,FALSE))</f>
        <v/>
      </c>
      <c r="AC90" s="164" t="str">
        <f>IF(AC89="","",VLOOKUP(AC89,'様式３－２'!$C$7:$L$48,10,FALSE))</f>
        <v/>
      </c>
      <c r="AD90" s="164" t="str">
        <f>IF(AD89="","",VLOOKUP(AD89,'様式３－２'!$C$7:$L$48,10,FALSE))</f>
        <v/>
      </c>
      <c r="AE90" s="164" t="str">
        <f>IF(AE89="","",VLOOKUP(AE89,'様式３－２'!$C$7:$L$48,10,FALSE))</f>
        <v/>
      </c>
      <c r="AF90" s="164" t="str">
        <f>IF(AF89="","",VLOOKUP(AF89,'様式３－２'!$C$7:$L$48,10,FALSE))</f>
        <v/>
      </c>
      <c r="AG90" s="165" t="str">
        <f>IF(AG89="","",VLOOKUP(AG89,'様式３－２'!$C$7:$L$48,10,FALSE))</f>
        <v/>
      </c>
      <c r="AH90" s="163" t="str">
        <f>IF(AH89="","",VLOOKUP(AH89,'様式３－２'!$C$7:$L$48,10,FALSE))</f>
        <v/>
      </c>
      <c r="AI90" s="164" t="str">
        <f>IF(AI89="","",VLOOKUP(AI89,'様式３－２'!$C$7:$L$48,10,FALSE))</f>
        <v/>
      </c>
      <c r="AJ90" s="164" t="str">
        <f>IF(AJ89="","",VLOOKUP(AJ89,'様式３－２'!$C$7:$L$48,10,FALSE))</f>
        <v/>
      </c>
      <c r="AK90" s="164" t="str">
        <f>IF(AK89="","",VLOOKUP(AK89,'様式３－２'!$C$7:$L$48,10,FALSE))</f>
        <v/>
      </c>
      <c r="AL90" s="164" t="str">
        <f>IF(AL89="","",VLOOKUP(AL89,'様式３－２'!$C$7:$L$48,10,FALSE))</f>
        <v/>
      </c>
      <c r="AM90" s="164" t="str">
        <f>IF(AM89="","",VLOOKUP(AM89,'様式３－２'!$C$7:$L$48,10,FALSE))</f>
        <v/>
      </c>
      <c r="AN90" s="165" t="str">
        <f>IF(AN89="","",VLOOKUP(AN89,'様式３－２'!$C$7:$L$48,10,FALSE))</f>
        <v/>
      </c>
      <c r="AO90" s="163" t="str">
        <f>IF(AO89="","",VLOOKUP(AO89,'様式３－２'!$C$7:$L$48,10,FALSE))</f>
        <v/>
      </c>
      <c r="AP90" s="164" t="str">
        <f>IF(AP89="","",VLOOKUP(AP89,'様式３－２'!$C$7:$L$48,10,FALSE))</f>
        <v/>
      </c>
      <c r="AQ90" s="164" t="str">
        <f>IF(AQ89="","",VLOOKUP(AQ89,'様式３－２'!$C$7:$L$48,10,FALSE))</f>
        <v/>
      </c>
      <c r="AR90" s="164" t="str">
        <f>IF(AR89="","",VLOOKUP(AR89,'様式３－２'!$C$7:$L$48,10,FALSE))</f>
        <v/>
      </c>
      <c r="AS90" s="164" t="str">
        <f>IF(AS89="","",VLOOKUP(AS89,'様式３－２'!$C$7:$L$48,10,FALSE))</f>
        <v/>
      </c>
      <c r="AT90" s="164" t="str">
        <f>IF(AT89="","",VLOOKUP(AT89,'様式３－２'!$C$7:$L$48,10,FALSE))</f>
        <v/>
      </c>
      <c r="AU90" s="165" t="str">
        <f>IF(AU89="","",VLOOKUP(AU89,'様式３－２'!$C$7:$L$48,10,FALSE))</f>
        <v/>
      </c>
      <c r="AV90" s="163" t="str">
        <f>IF(AV89="","",VLOOKUP(AV89,'様式３－２'!$C$7:$L$48,10,FALSE))</f>
        <v/>
      </c>
      <c r="AW90" s="164" t="str">
        <f>IF(AW89="","",VLOOKUP(AW89,'様式３－２'!$C$7:$L$48,10,FALSE))</f>
        <v/>
      </c>
      <c r="AX90" s="164" t="str">
        <f>IF(AX89="","",VLOOKUP(AX89,'様式３－２'!$C$7:$L$48,10,FALSE))</f>
        <v/>
      </c>
      <c r="AY90" s="164" t="str">
        <f>IF(AY89="","",VLOOKUP(AY89,'様式３－２'!$C$7:$L$48,10,FALSE))</f>
        <v/>
      </c>
      <c r="AZ90" s="164" t="str">
        <f>IF(AZ89="","",VLOOKUP(AZ89,'様式３－２'!$C$7:$L$48,10,FALSE))</f>
        <v/>
      </c>
      <c r="BA90" s="164" t="str">
        <f>IF(BA89="","",VLOOKUP(BA89,'様式３－２'!$C$7:$L$48,10,FALSE))</f>
        <v/>
      </c>
      <c r="BB90" s="165" t="str">
        <f>IF(BB89="","",VLOOKUP(BB89,'様式３－２'!$C$7:$L$48,10,FALSE))</f>
        <v/>
      </c>
      <c r="BC90" s="163" t="str">
        <f>IF(BC89="","",VLOOKUP(BC89,'様式３－２'!$C$7:$L$48,10,FALSE))</f>
        <v/>
      </c>
      <c r="BD90" s="164" t="str">
        <f>IF(BD89="","",VLOOKUP(BD89,'様式３－２'!$C$7:$L$48,10,FALSE))</f>
        <v/>
      </c>
      <c r="BE90" s="164" t="str">
        <f>IF(BE89="","",VLOOKUP(BE89,'様式３－２'!$C$7:$L$48,10,FALSE))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77">
        <f>B89+1</f>
        <v>38</v>
      </c>
      <c r="C91" s="402"/>
      <c r="D91" s="404"/>
      <c r="E91" s="366"/>
      <c r="F91" s="405"/>
      <c r="G91" s="279"/>
      <c r="H91" s="280"/>
      <c r="I91" s="153"/>
      <c r="J91" s="154"/>
      <c r="K91" s="153"/>
      <c r="L91" s="154"/>
      <c r="M91" s="283"/>
      <c r="N91" s="284"/>
      <c r="O91" s="287"/>
      <c r="P91" s="288"/>
      <c r="Q91" s="288"/>
      <c r="R91" s="280"/>
      <c r="S91" s="256"/>
      <c r="T91" s="257"/>
      <c r="U91" s="257"/>
      <c r="V91" s="257"/>
      <c r="W91" s="258"/>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2"/>
      <c r="BG91" s="263"/>
      <c r="BH91" s="264"/>
      <c r="BI91" s="265"/>
      <c r="BJ91" s="266"/>
      <c r="BK91" s="267"/>
      <c r="BL91" s="267"/>
      <c r="BM91" s="267"/>
      <c r="BN91" s="268"/>
    </row>
    <row r="92" spans="2:66" ht="20.25" customHeight="1" x14ac:dyDescent="0.4">
      <c r="B92" s="297"/>
      <c r="C92" s="403"/>
      <c r="D92" s="406"/>
      <c r="E92" s="366"/>
      <c r="F92" s="405"/>
      <c r="G92" s="298"/>
      <c r="H92" s="299"/>
      <c r="I92" s="197"/>
      <c r="J92" s="198">
        <f>G91</f>
        <v>0</v>
      </c>
      <c r="K92" s="197"/>
      <c r="L92" s="198">
        <f>M91</f>
        <v>0</v>
      </c>
      <c r="M92" s="300"/>
      <c r="N92" s="301"/>
      <c r="O92" s="302"/>
      <c r="P92" s="303"/>
      <c r="Q92" s="303"/>
      <c r="R92" s="299"/>
      <c r="S92" s="256"/>
      <c r="T92" s="257"/>
      <c r="U92" s="257"/>
      <c r="V92" s="257"/>
      <c r="W92" s="258"/>
      <c r="X92" s="186" t="s">
        <v>203</v>
      </c>
      <c r="Y92" s="110"/>
      <c r="Z92" s="187"/>
      <c r="AA92" s="163" t="str">
        <f>IF(AA91="","",VLOOKUP(AA91,'様式３－２'!$C$7:$L$48,10,FALSE))</f>
        <v/>
      </c>
      <c r="AB92" s="164" t="str">
        <f>IF(AB91="","",VLOOKUP(AB91,'様式３－２'!$C$7:$L$48,10,FALSE))</f>
        <v/>
      </c>
      <c r="AC92" s="164" t="str">
        <f>IF(AC91="","",VLOOKUP(AC91,'様式３－２'!$C$7:$L$48,10,FALSE))</f>
        <v/>
      </c>
      <c r="AD92" s="164" t="str">
        <f>IF(AD91="","",VLOOKUP(AD91,'様式３－２'!$C$7:$L$48,10,FALSE))</f>
        <v/>
      </c>
      <c r="AE92" s="164" t="str">
        <f>IF(AE91="","",VLOOKUP(AE91,'様式３－２'!$C$7:$L$48,10,FALSE))</f>
        <v/>
      </c>
      <c r="AF92" s="164" t="str">
        <f>IF(AF91="","",VLOOKUP(AF91,'様式３－２'!$C$7:$L$48,10,FALSE))</f>
        <v/>
      </c>
      <c r="AG92" s="165" t="str">
        <f>IF(AG91="","",VLOOKUP(AG91,'様式３－２'!$C$7:$L$48,10,FALSE))</f>
        <v/>
      </c>
      <c r="AH92" s="163" t="str">
        <f>IF(AH91="","",VLOOKUP(AH91,'様式３－２'!$C$7:$L$48,10,FALSE))</f>
        <v/>
      </c>
      <c r="AI92" s="164" t="str">
        <f>IF(AI91="","",VLOOKUP(AI91,'様式３－２'!$C$7:$L$48,10,FALSE))</f>
        <v/>
      </c>
      <c r="AJ92" s="164" t="str">
        <f>IF(AJ91="","",VLOOKUP(AJ91,'様式３－２'!$C$7:$L$48,10,FALSE))</f>
        <v/>
      </c>
      <c r="AK92" s="164" t="str">
        <f>IF(AK91="","",VLOOKUP(AK91,'様式３－２'!$C$7:$L$48,10,FALSE))</f>
        <v/>
      </c>
      <c r="AL92" s="164" t="str">
        <f>IF(AL91="","",VLOOKUP(AL91,'様式３－２'!$C$7:$L$48,10,FALSE))</f>
        <v/>
      </c>
      <c r="AM92" s="164" t="str">
        <f>IF(AM91="","",VLOOKUP(AM91,'様式３－２'!$C$7:$L$48,10,FALSE))</f>
        <v/>
      </c>
      <c r="AN92" s="165" t="str">
        <f>IF(AN91="","",VLOOKUP(AN91,'様式３－２'!$C$7:$L$48,10,FALSE))</f>
        <v/>
      </c>
      <c r="AO92" s="163" t="str">
        <f>IF(AO91="","",VLOOKUP(AO91,'様式３－２'!$C$7:$L$48,10,FALSE))</f>
        <v/>
      </c>
      <c r="AP92" s="164" t="str">
        <f>IF(AP91="","",VLOOKUP(AP91,'様式３－２'!$C$7:$L$48,10,FALSE))</f>
        <v/>
      </c>
      <c r="AQ92" s="164" t="str">
        <f>IF(AQ91="","",VLOOKUP(AQ91,'様式３－２'!$C$7:$L$48,10,FALSE))</f>
        <v/>
      </c>
      <c r="AR92" s="164" t="str">
        <f>IF(AR91="","",VLOOKUP(AR91,'様式３－２'!$C$7:$L$48,10,FALSE))</f>
        <v/>
      </c>
      <c r="AS92" s="164" t="str">
        <f>IF(AS91="","",VLOOKUP(AS91,'様式３－２'!$C$7:$L$48,10,FALSE))</f>
        <v/>
      </c>
      <c r="AT92" s="164" t="str">
        <f>IF(AT91="","",VLOOKUP(AT91,'様式３－２'!$C$7:$L$48,10,FALSE))</f>
        <v/>
      </c>
      <c r="AU92" s="165" t="str">
        <f>IF(AU91="","",VLOOKUP(AU91,'様式３－２'!$C$7:$L$48,10,FALSE))</f>
        <v/>
      </c>
      <c r="AV92" s="163" t="str">
        <f>IF(AV91="","",VLOOKUP(AV91,'様式３－２'!$C$7:$L$48,10,FALSE))</f>
        <v/>
      </c>
      <c r="AW92" s="164" t="str">
        <f>IF(AW91="","",VLOOKUP(AW91,'様式３－２'!$C$7:$L$48,10,FALSE))</f>
        <v/>
      </c>
      <c r="AX92" s="164" t="str">
        <f>IF(AX91="","",VLOOKUP(AX91,'様式３－２'!$C$7:$L$48,10,FALSE))</f>
        <v/>
      </c>
      <c r="AY92" s="164" t="str">
        <f>IF(AY91="","",VLOOKUP(AY91,'様式３－２'!$C$7:$L$48,10,FALSE))</f>
        <v/>
      </c>
      <c r="AZ92" s="164" t="str">
        <f>IF(AZ91="","",VLOOKUP(AZ91,'様式３－２'!$C$7:$L$48,10,FALSE))</f>
        <v/>
      </c>
      <c r="BA92" s="164" t="str">
        <f>IF(BA91="","",VLOOKUP(BA91,'様式３－２'!$C$7:$L$48,10,FALSE))</f>
        <v/>
      </c>
      <c r="BB92" s="165" t="str">
        <f>IF(BB91="","",VLOOKUP(BB91,'様式３－２'!$C$7:$L$48,10,FALSE))</f>
        <v/>
      </c>
      <c r="BC92" s="163" t="str">
        <f>IF(BC91="","",VLOOKUP(BC91,'様式３－２'!$C$7:$L$48,10,FALSE))</f>
        <v/>
      </c>
      <c r="BD92" s="164" t="str">
        <f>IF(BD91="","",VLOOKUP(BD91,'様式３－２'!$C$7:$L$48,10,FALSE))</f>
        <v/>
      </c>
      <c r="BE92" s="164" t="str">
        <f>IF(BE91="","",VLOOKUP(BE91,'様式３－２'!$C$7:$L$48,10,FALSE))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77">
        <f>B91+1</f>
        <v>39</v>
      </c>
      <c r="C93" s="402"/>
      <c r="D93" s="404"/>
      <c r="E93" s="366"/>
      <c r="F93" s="405"/>
      <c r="G93" s="279"/>
      <c r="H93" s="280"/>
      <c r="I93" s="153"/>
      <c r="J93" s="154"/>
      <c r="K93" s="153"/>
      <c r="L93" s="154"/>
      <c r="M93" s="283"/>
      <c r="N93" s="284"/>
      <c r="O93" s="287"/>
      <c r="P93" s="288"/>
      <c r="Q93" s="288"/>
      <c r="R93" s="280"/>
      <c r="S93" s="256"/>
      <c r="T93" s="257"/>
      <c r="U93" s="257"/>
      <c r="V93" s="257"/>
      <c r="W93" s="258"/>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2"/>
      <c r="BG93" s="263"/>
      <c r="BH93" s="264"/>
      <c r="BI93" s="265"/>
      <c r="BJ93" s="266"/>
      <c r="BK93" s="267"/>
      <c r="BL93" s="267"/>
      <c r="BM93" s="267"/>
      <c r="BN93" s="268"/>
    </row>
    <row r="94" spans="2:66" ht="20.25" customHeight="1" x14ac:dyDescent="0.4">
      <c r="B94" s="297"/>
      <c r="C94" s="403"/>
      <c r="D94" s="406"/>
      <c r="E94" s="366"/>
      <c r="F94" s="405"/>
      <c r="G94" s="298"/>
      <c r="H94" s="299"/>
      <c r="I94" s="197"/>
      <c r="J94" s="198">
        <f>G93</f>
        <v>0</v>
      </c>
      <c r="K94" s="197"/>
      <c r="L94" s="198">
        <f>M93</f>
        <v>0</v>
      </c>
      <c r="M94" s="300"/>
      <c r="N94" s="301"/>
      <c r="O94" s="302"/>
      <c r="P94" s="303"/>
      <c r="Q94" s="303"/>
      <c r="R94" s="299"/>
      <c r="S94" s="256"/>
      <c r="T94" s="257"/>
      <c r="U94" s="257"/>
      <c r="V94" s="257"/>
      <c r="W94" s="258"/>
      <c r="X94" s="186" t="s">
        <v>203</v>
      </c>
      <c r="Y94" s="110"/>
      <c r="Z94" s="187"/>
      <c r="AA94" s="163" t="str">
        <f>IF(AA93="","",VLOOKUP(AA93,'様式３－２'!$C$7:$L$48,10,FALSE))</f>
        <v/>
      </c>
      <c r="AB94" s="164" t="str">
        <f>IF(AB93="","",VLOOKUP(AB93,'様式３－２'!$C$7:$L$48,10,FALSE))</f>
        <v/>
      </c>
      <c r="AC94" s="164" t="str">
        <f>IF(AC93="","",VLOOKUP(AC93,'様式３－２'!$C$7:$L$48,10,FALSE))</f>
        <v/>
      </c>
      <c r="AD94" s="164" t="str">
        <f>IF(AD93="","",VLOOKUP(AD93,'様式３－２'!$C$7:$L$48,10,FALSE))</f>
        <v/>
      </c>
      <c r="AE94" s="164" t="str">
        <f>IF(AE93="","",VLOOKUP(AE93,'様式３－２'!$C$7:$L$48,10,FALSE))</f>
        <v/>
      </c>
      <c r="AF94" s="164" t="str">
        <f>IF(AF93="","",VLOOKUP(AF93,'様式３－２'!$C$7:$L$48,10,FALSE))</f>
        <v/>
      </c>
      <c r="AG94" s="165" t="str">
        <f>IF(AG93="","",VLOOKUP(AG93,'様式３－２'!$C$7:$L$48,10,FALSE))</f>
        <v/>
      </c>
      <c r="AH94" s="163" t="str">
        <f>IF(AH93="","",VLOOKUP(AH93,'様式３－２'!$C$7:$L$48,10,FALSE))</f>
        <v/>
      </c>
      <c r="AI94" s="164" t="str">
        <f>IF(AI93="","",VLOOKUP(AI93,'様式３－２'!$C$7:$L$48,10,FALSE))</f>
        <v/>
      </c>
      <c r="AJ94" s="164" t="str">
        <f>IF(AJ93="","",VLOOKUP(AJ93,'様式３－２'!$C$7:$L$48,10,FALSE))</f>
        <v/>
      </c>
      <c r="AK94" s="164" t="str">
        <f>IF(AK93="","",VLOOKUP(AK93,'様式３－２'!$C$7:$L$48,10,FALSE))</f>
        <v/>
      </c>
      <c r="AL94" s="164" t="str">
        <f>IF(AL93="","",VLOOKUP(AL93,'様式３－２'!$C$7:$L$48,10,FALSE))</f>
        <v/>
      </c>
      <c r="AM94" s="164" t="str">
        <f>IF(AM93="","",VLOOKUP(AM93,'様式３－２'!$C$7:$L$48,10,FALSE))</f>
        <v/>
      </c>
      <c r="AN94" s="165" t="str">
        <f>IF(AN93="","",VLOOKUP(AN93,'様式３－２'!$C$7:$L$48,10,FALSE))</f>
        <v/>
      </c>
      <c r="AO94" s="163" t="str">
        <f>IF(AO93="","",VLOOKUP(AO93,'様式３－２'!$C$7:$L$48,10,FALSE))</f>
        <v/>
      </c>
      <c r="AP94" s="164" t="str">
        <f>IF(AP93="","",VLOOKUP(AP93,'様式３－２'!$C$7:$L$48,10,FALSE))</f>
        <v/>
      </c>
      <c r="AQ94" s="164" t="str">
        <f>IF(AQ93="","",VLOOKUP(AQ93,'様式３－２'!$C$7:$L$48,10,FALSE))</f>
        <v/>
      </c>
      <c r="AR94" s="164" t="str">
        <f>IF(AR93="","",VLOOKUP(AR93,'様式３－２'!$C$7:$L$48,10,FALSE))</f>
        <v/>
      </c>
      <c r="AS94" s="164" t="str">
        <f>IF(AS93="","",VLOOKUP(AS93,'様式３－２'!$C$7:$L$48,10,FALSE))</f>
        <v/>
      </c>
      <c r="AT94" s="164" t="str">
        <f>IF(AT93="","",VLOOKUP(AT93,'様式３－２'!$C$7:$L$48,10,FALSE))</f>
        <v/>
      </c>
      <c r="AU94" s="165" t="str">
        <f>IF(AU93="","",VLOOKUP(AU93,'様式３－２'!$C$7:$L$48,10,FALSE))</f>
        <v/>
      </c>
      <c r="AV94" s="163" t="str">
        <f>IF(AV93="","",VLOOKUP(AV93,'様式３－２'!$C$7:$L$48,10,FALSE))</f>
        <v/>
      </c>
      <c r="AW94" s="164" t="str">
        <f>IF(AW93="","",VLOOKUP(AW93,'様式３－２'!$C$7:$L$48,10,FALSE))</f>
        <v/>
      </c>
      <c r="AX94" s="164" t="str">
        <f>IF(AX93="","",VLOOKUP(AX93,'様式３－２'!$C$7:$L$48,10,FALSE))</f>
        <v/>
      </c>
      <c r="AY94" s="164" t="str">
        <f>IF(AY93="","",VLOOKUP(AY93,'様式３－２'!$C$7:$L$48,10,FALSE))</f>
        <v/>
      </c>
      <c r="AZ94" s="164" t="str">
        <f>IF(AZ93="","",VLOOKUP(AZ93,'様式３－２'!$C$7:$L$48,10,FALSE))</f>
        <v/>
      </c>
      <c r="BA94" s="164" t="str">
        <f>IF(BA93="","",VLOOKUP(BA93,'様式３－２'!$C$7:$L$48,10,FALSE))</f>
        <v/>
      </c>
      <c r="BB94" s="165" t="str">
        <f>IF(BB93="","",VLOOKUP(BB93,'様式３－２'!$C$7:$L$48,10,FALSE))</f>
        <v/>
      </c>
      <c r="BC94" s="163" t="str">
        <f>IF(BC93="","",VLOOKUP(BC93,'様式３－２'!$C$7:$L$48,10,FALSE))</f>
        <v/>
      </c>
      <c r="BD94" s="164" t="str">
        <f>IF(BD93="","",VLOOKUP(BD93,'様式３－２'!$C$7:$L$48,10,FALSE))</f>
        <v/>
      </c>
      <c r="BE94" s="164" t="str">
        <f>IF(BE93="","",VLOOKUP(BE93,'様式３－２'!$C$7:$L$48,10,FALSE))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77">
        <f>B93+1</f>
        <v>40</v>
      </c>
      <c r="C95" s="402"/>
      <c r="D95" s="404"/>
      <c r="E95" s="366"/>
      <c r="F95" s="405"/>
      <c r="G95" s="279"/>
      <c r="H95" s="280"/>
      <c r="I95" s="153"/>
      <c r="J95" s="154"/>
      <c r="K95" s="153"/>
      <c r="L95" s="154"/>
      <c r="M95" s="283"/>
      <c r="N95" s="284"/>
      <c r="O95" s="287"/>
      <c r="P95" s="288"/>
      <c r="Q95" s="288"/>
      <c r="R95" s="280"/>
      <c r="S95" s="256"/>
      <c r="T95" s="257"/>
      <c r="U95" s="257"/>
      <c r="V95" s="257"/>
      <c r="W95" s="258"/>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2"/>
      <c r="BG95" s="263"/>
      <c r="BH95" s="264"/>
      <c r="BI95" s="265"/>
      <c r="BJ95" s="266"/>
      <c r="BK95" s="267"/>
      <c r="BL95" s="267"/>
      <c r="BM95" s="267"/>
      <c r="BN95" s="268"/>
    </row>
    <row r="96" spans="2:66" ht="20.25" customHeight="1" x14ac:dyDescent="0.4">
      <c r="B96" s="297"/>
      <c r="C96" s="403"/>
      <c r="D96" s="406"/>
      <c r="E96" s="366"/>
      <c r="F96" s="405"/>
      <c r="G96" s="298"/>
      <c r="H96" s="299"/>
      <c r="I96" s="197"/>
      <c r="J96" s="198">
        <f>G95</f>
        <v>0</v>
      </c>
      <c r="K96" s="197"/>
      <c r="L96" s="198">
        <f>M95</f>
        <v>0</v>
      </c>
      <c r="M96" s="300"/>
      <c r="N96" s="301"/>
      <c r="O96" s="302"/>
      <c r="P96" s="303"/>
      <c r="Q96" s="303"/>
      <c r="R96" s="299"/>
      <c r="S96" s="256"/>
      <c r="T96" s="257"/>
      <c r="U96" s="257"/>
      <c r="V96" s="257"/>
      <c r="W96" s="258"/>
      <c r="X96" s="186" t="s">
        <v>203</v>
      </c>
      <c r="Y96" s="110"/>
      <c r="Z96" s="187"/>
      <c r="AA96" s="163" t="str">
        <f>IF(AA95="","",VLOOKUP(AA95,'様式３－２'!$C$7:$L$48,10,FALSE))</f>
        <v/>
      </c>
      <c r="AB96" s="164" t="str">
        <f>IF(AB95="","",VLOOKUP(AB95,'様式３－２'!$C$7:$L$48,10,FALSE))</f>
        <v/>
      </c>
      <c r="AC96" s="164" t="str">
        <f>IF(AC95="","",VLOOKUP(AC95,'様式３－２'!$C$7:$L$48,10,FALSE))</f>
        <v/>
      </c>
      <c r="AD96" s="164" t="str">
        <f>IF(AD95="","",VLOOKUP(AD95,'様式３－２'!$C$7:$L$48,10,FALSE))</f>
        <v/>
      </c>
      <c r="AE96" s="164" t="str">
        <f>IF(AE95="","",VLOOKUP(AE95,'様式３－２'!$C$7:$L$48,10,FALSE))</f>
        <v/>
      </c>
      <c r="AF96" s="164" t="str">
        <f>IF(AF95="","",VLOOKUP(AF95,'様式３－２'!$C$7:$L$48,10,FALSE))</f>
        <v/>
      </c>
      <c r="AG96" s="165" t="str">
        <f>IF(AG95="","",VLOOKUP(AG95,'様式３－２'!$C$7:$L$48,10,FALSE))</f>
        <v/>
      </c>
      <c r="AH96" s="163" t="str">
        <f>IF(AH95="","",VLOOKUP(AH95,'様式３－２'!$C$7:$L$48,10,FALSE))</f>
        <v/>
      </c>
      <c r="AI96" s="164" t="str">
        <f>IF(AI95="","",VLOOKUP(AI95,'様式３－２'!$C$7:$L$48,10,FALSE))</f>
        <v/>
      </c>
      <c r="AJ96" s="164" t="str">
        <f>IF(AJ95="","",VLOOKUP(AJ95,'様式３－２'!$C$7:$L$48,10,FALSE))</f>
        <v/>
      </c>
      <c r="AK96" s="164" t="str">
        <f>IF(AK95="","",VLOOKUP(AK95,'様式３－２'!$C$7:$L$48,10,FALSE))</f>
        <v/>
      </c>
      <c r="AL96" s="164" t="str">
        <f>IF(AL95="","",VLOOKUP(AL95,'様式３－２'!$C$7:$L$48,10,FALSE))</f>
        <v/>
      </c>
      <c r="AM96" s="164" t="str">
        <f>IF(AM95="","",VLOOKUP(AM95,'様式３－２'!$C$7:$L$48,10,FALSE))</f>
        <v/>
      </c>
      <c r="AN96" s="165" t="str">
        <f>IF(AN95="","",VLOOKUP(AN95,'様式３－２'!$C$7:$L$48,10,FALSE))</f>
        <v/>
      </c>
      <c r="AO96" s="163" t="str">
        <f>IF(AO95="","",VLOOKUP(AO95,'様式３－２'!$C$7:$L$48,10,FALSE))</f>
        <v/>
      </c>
      <c r="AP96" s="164" t="str">
        <f>IF(AP95="","",VLOOKUP(AP95,'様式３－２'!$C$7:$L$48,10,FALSE))</f>
        <v/>
      </c>
      <c r="AQ96" s="164" t="str">
        <f>IF(AQ95="","",VLOOKUP(AQ95,'様式３－２'!$C$7:$L$48,10,FALSE))</f>
        <v/>
      </c>
      <c r="AR96" s="164" t="str">
        <f>IF(AR95="","",VLOOKUP(AR95,'様式３－２'!$C$7:$L$48,10,FALSE))</f>
        <v/>
      </c>
      <c r="AS96" s="164" t="str">
        <f>IF(AS95="","",VLOOKUP(AS95,'様式３－２'!$C$7:$L$48,10,FALSE))</f>
        <v/>
      </c>
      <c r="AT96" s="164" t="str">
        <f>IF(AT95="","",VLOOKUP(AT95,'様式３－２'!$C$7:$L$48,10,FALSE))</f>
        <v/>
      </c>
      <c r="AU96" s="165" t="str">
        <f>IF(AU95="","",VLOOKUP(AU95,'様式３－２'!$C$7:$L$48,10,FALSE))</f>
        <v/>
      </c>
      <c r="AV96" s="163" t="str">
        <f>IF(AV95="","",VLOOKUP(AV95,'様式３－２'!$C$7:$L$48,10,FALSE))</f>
        <v/>
      </c>
      <c r="AW96" s="164" t="str">
        <f>IF(AW95="","",VLOOKUP(AW95,'様式３－２'!$C$7:$L$48,10,FALSE))</f>
        <v/>
      </c>
      <c r="AX96" s="164" t="str">
        <f>IF(AX95="","",VLOOKUP(AX95,'様式３－２'!$C$7:$L$48,10,FALSE))</f>
        <v/>
      </c>
      <c r="AY96" s="164" t="str">
        <f>IF(AY95="","",VLOOKUP(AY95,'様式３－２'!$C$7:$L$48,10,FALSE))</f>
        <v/>
      </c>
      <c r="AZ96" s="164" t="str">
        <f>IF(AZ95="","",VLOOKUP(AZ95,'様式３－２'!$C$7:$L$48,10,FALSE))</f>
        <v/>
      </c>
      <c r="BA96" s="164" t="str">
        <f>IF(BA95="","",VLOOKUP(BA95,'様式３－２'!$C$7:$L$48,10,FALSE))</f>
        <v/>
      </c>
      <c r="BB96" s="165" t="str">
        <f>IF(BB95="","",VLOOKUP(BB95,'様式３－２'!$C$7:$L$48,10,FALSE))</f>
        <v/>
      </c>
      <c r="BC96" s="163" t="str">
        <f>IF(BC95="","",VLOOKUP(BC95,'様式３－２'!$C$7:$L$48,10,FALSE))</f>
        <v/>
      </c>
      <c r="BD96" s="164" t="str">
        <f>IF(BD95="","",VLOOKUP(BD95,'様式３－２'!$C$7:$L$48,10,FALSE))</f>
        <v/>
      </c>
      <c r="BE96" s="164" t="str">
        <f>IF(BE95="","",VLOOKUP(BE95,'様式３－２'!$C$7:$L$48,10,FALSE))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77">
        <f>B95+1</f>
        <v>41</v>
      </c>
      <c r="C97" s="402"/>
      <c r="D97" s="404"/>
      <c r="E97" s="366"/>
      <c r="F97" s="405"/>
      <c r="G97" s="279"/>
      <c r="H97" s="280"/>
      <c r="I97" s="153"/>
      <c r="J97" s="154"/>
      <c r="K97" s="153"/>
      <c r="L97" s="154"/>
      <c r="M97" s="283"/>
      <c r="N97" s="284"/>
      <c r="O97" s="287"/>
      <c r="P97" s="288"/>
      <c r="Q97" s="288"/>
      <c r="R97" s="280"/>
      <c r="S97" s="256"/>
      <c r="T97" s="257"/>
      <c r="U97" s="257"/>
      <c r="V97" s="257"/>
      <c r="W97" s="258"/>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2"/>
      <c r="BG97" s="263"/>
      <c r="BH97" s="264"/>
      <c r="BI97" s="265"/>
      <c r="BJ97" s="266"/>
      <c r="BK97" s="267"/>
      <c r="BL97" s="267"/>
      <c r="BM97" s="267"/>
      <c r="BN97" s="268"/>
    </row>
    <row r="98" spans="2:66" ht="20.25" customHeight="1" x14ac:dyDescent="0.4">
      <c r="B98" s="297"/>
      <c r="C98" s="403"/>
      <c r="D98" s="406"/>
      <c r="E98" s="366"/>
      <c r="F98" s="405"/>
      <c r="G98" s="298"/>
      <c r="H98" s="299"/>
      <c r="I98" s="197"/>
      <c r="J98" s="198">
        <f>G97</f>
        <v>0</v>
      </c>
      <c r="K98" s="197"/>
      <c r="L98" s="198">
        <f>M97</f>
        <v>0</v>
      </c>
      <c r="M98" s="300"/>
      <c r="N98" s="301"/>
      <c r="O98" s="302"/>
      <c r="P98" s="303"/>
      <c r="Q98" s="303"/>
      <c r="R98" s="299"/>
      <c r="S98" s="256"/>
      <c r="T98" s="257"/>
      <c r="U98" s="257"/>
      <c r="V98" s="257"/>
      <c r="W98" s="258"/>
      <c r="X98" s="186" t="s">
        <v>203</v>
      </c>
      <c r="Y98" s="110"/>
      <c r="Z98" s="187"/>
      <c r="AA98" s="163" t="str">
        <f>IF(AA97="","",VLOOKUP(AA97,'様式３－２'!$C$7:$L$48,10,FALSE))</f>
        <v/>
      </c>
      <c r="AB98" s="164" t="str">
        <f>IF(AB97="","",VLOOKUP(AB97,'様式３－２'!$C$7:$L$48,10,FALSE))</f>
        <v/>
      </c>
      <c r="AC98" s="164" t="str">
        <f>IF(AC97="","",VLOOKUP(AC97,'様式３－２'!$C$7:$L$48,10,FALSE))</f>
        <v/>
      </c>
      <c r="AD98" s="164" t="str">
        <f>IF(AD97="","",VLOOKUP(AD97,'様式３－２'!$C$7:$L$48,10,FALSE))</f>
        <v/>
      </c>
      <c r="AE98" s="164" t="str">
        <f>IF(AE97="","",VLOOKUP(AE97,'様式３－２'!$C$7:$L$48,10,FALSE))</f>
        <v/>
      </c>
      <c r="AF98" s="164" t="str">
        <f>IF(AF97="","",VLOOKUP(AF97,'様式３－２'!$C$7:$L$48,10,FALSE))</f>
        <v/>
      </c>
      <c r="AG98" s="165" t="str">
        <f>IF(AG97="","",VLOOKUP(AG97,'様式３－２'!$C$7:$L$48,10,FALSE))</f>
        <v/>
      </c>
      <c r="AH98" s="163" t="str">
        <f>IF(AH97="","",VLOOKUP(AH97,'様式３－２'!$C$7:$L$48,10,FALSE))</f>
        <v/>
      </c>
      <c r="AI98" s="164" t="str">
        <f>IF(AI97="","",VLOOKUP(AI97,'様式３－２'!$C$7:$L$48,10,FALSE))</f>
        <v/>
      </c>
      <c r="AJ98" s="164" t="str">
        <f>IF(AJ97="","",VLOOKUP(AJ97,'様式３－２'!$C$7:$L$48,10,FALSE))</f>
        <v/>
      </c>
      <c r="AK98" s="164" t="str">
        <f>IF(AK97="","",VLOOKUP(AK97,'様式３－２'!$C$7:$L$48,10,FALSE))</f>
        <v/>
      </c>
      <c r="AL98" s="164" t="str">
        <f>IF(AL97="","",VLOOKUP(AL97,'様式３－２'!$C$7:$L$48,10,FALSE))</f>
        <v/>
      </c>
      <c r="AM98" s="164" t="str">
        <f>IF(AM97="","",VLOOKUP(AM97,'様式３－２'!$C$7:$L$48,10,FALSE))</f>
        <v/>
      </c>
      <c r="AN98" s="165" t="str">
        <f>IF(AN97="","",VLOOKUP(AN97,'様式３－２'!$C$7:$L$48,10,FALSE))</f>
        <v/>
      </c>
      <c r="AO98" s="163" t="str">
        <f>IF(AO97="","",VLOOKUP(AO97,'様式３－２'!$C$7:$L$48,10,FALSE))</f>
        <v/>
      </c>
      <c r="AP98" s="164" t="str">
        <f>IF(AP97="","",VLOOKUP(AP97,'様式３－２'!$C$7:$L$48,10,FALSE))</f>
        <v/>
      </c>
      <c r="AQ98" s="164" t="str">
        <f>IF(AQ97="","",VLOOKUP(AQ97,'様式３－２'!$C$7:$L$48,10,FALSE))</f>
        <v/>
      </c>
      <c r="AR98" s="164" t="str">
        <f>IF(AR97="","",VLOOKUP(AR97,'様式３－２'!$C$7:$L$48,10,FALSE))</f>
        <v/>
      </c>
      <c r="AS98" s="164" t="str">
        <f>IF(AS97="","",VLOOKUP(AS97,'様式３－２'!$C$7:$L$48,10,FALSE))</f>
        <v/>
      </c>
      <c r="AT98" s="164" t="str">
        <f>IF(AT97="","",VLOOKUP(AT97,'様式３－２'!$C$7:$L$48,10,FALSE))</f>
        <v/>
      </c>
      <c r="AU98" s="165" t="str">
        <f>IF(AU97="","",VLOOKUP(AU97,'様式３－２'!$C$7:$L$48,10,FALSE))</f>
        <v/>
      </c>
      <c r="AV98" s="163" t="str">
        <f>IF(AV97="","",VLOOKUP(AV97,'様式３－２'!$C$7:$L$48,10,FALSE))</f>
        <v/>
      </c>
      <c r="AW98" s="164" t="str">
        <f>IF(AW97="","",VLOOKUP(AW97,'様式３－２'!$C$7:$L$48,10,FALSE))</f>
        <v/>
      </c>
      <c r="AX98" s="164" t="str">
        <f>IF(AX97="","",VLOOKUP(AX97,'様式３－２'!$C$7:$L$48,10,FALSE))</f>
        <v/>
      </c>
      <c r="AY98" s="164" t="str">
        <f>IF(AY97="","",VLOOKUP(AY97,'様式３－２'!$C$7:$L$48,10,FALSE))</f>
        <v/>
      </c>
      <c r="AZ98" s="164" t="str">
        <f>IF(AZ97="","",VLOOKUP(AZ97,'様式３－２'!$C$7:$L$48,10,FALSE))</f>
        <v/>
      </c>
      <c r="BA98" s="164" t="str">
        <f>IF(BA97="","",VLOOKUP(BA97,'様式３－２'!$C$7:$L$48,10,FALSE))</f>
        <v/>
      </c>
      <c r="BB98" s="165" t="str">
        <f>IF(BB97="","",VLOOKUP(BB97,'様式３－２'!$C$7:$L$48,10,FALSE))</f>
        <v/>
      </c>
      <c r="BC98" s="163" t="str">
        <f>IF(BC97="","",VLOOKUP(BC97,'様式３－２'!$C$7:$L$48,10,FALSE))</f>
        <v/>
      </c>
      <c r="BD98" s="164" t="str">
        <f>IF(BD97="","",VLOOKUP(BD97,'様式３－２'!$C$7:$L$48,10,FALSE))</f>
        <v/>
      </c>
      <c r="BE98" s="164" t="str">
        <f>IF(BE97="","",VLOOKUP(BE97,'様式３－２'!$C$7:$L$48,10,FALSE))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77">
        <f>B97+1</f>
        <v>42</v>
      </c>
      <c r="C99" s="402"/>
      <c r="D99" s="404"/>
      <c r="E99" s="366"/>
      <c r="F99" s="405"/>
      <c r="G99" s="279"/>
      <c r="H99" s="280"/>
      <c r="I99" s="153"/>
      <c r="J99" s="154"/>
      <c r="K99" s="153"/>
      <c r="L99" s="154"/>
      <c r="M99" s="283"/>
      <c r="N99" s="284"/>
      <c r="O99" s="287"/>
      <c r="P99" s="288"/>
      <c r="Q99" s="288"/>
      <c r="R99" s="280"/>
      <c r="S99" s="256"/>
      <c r="T99" s="257"/>
      <c r="U99" s="257"/>
      <c r="V99" s="257"/>
      <c r="W99" s="258"/>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2"/>
      <c r="BG99" s="263"/>
      <c r="BH99" s="264"/>
      <c r="BI99" s="265"/>
      <c r="BJ99" s="266"/>
      <c r="BK99" s="267"/>
      <c r="BL99" s="267"/>
      <c r="BM99" s="267"/>
      <c r="BN99" s="268"/>
    </row>
    <row r="100" spans="2:66" ht="20.25" customHeight="1" x14ac:dyDescent="0.4">
      <c r="B100" s="297"/>
      <c r="C100" s="403"/>
      <c r="D100" s="406"/>
      <c r="E100" s="366"/>
      <c r="F100" s="405"/>
      <c r="G100" s="298"/>
      <c r="H100" s="299"/>
      <c r="I100" s="197"/>
      <c r="J100" s="198">
        <f>G99</f>
        <v>0</v>
      </c>
      <c r="K100" s="197"/>
      <c r="L100" s="198">
        <f>M99</f>
        <v>0</v>
      </c>
      <c r="M100" s="300"/>
      <c r="N100" s="301"/>
      <c r="O100" s="302"/>
      <c r="P100" s="303"/>
      <c r="Q100" s="303"/>
      <c r="R100" s="299"/>
      <c r="S100" s="256"/>
      <c r="T100" s="257"/>
      <c r="U100" s="257"/>
      <c r="V100" s="257"/>
      <c r="W100" s="258"/>
      <c r="X100" s="186" t="s">
        <v>203</v>
      </c>
      <c r="Y100" s="110"/>
      <c r="Z100" s="187"/>
      <c r="AA100" s="163" t="str">
        <f>IF(AA99="","",VLOOKUP(AA99,'様式３－２'!$C$7:$L$48,10,FALSE))</f>
        <v/>
      </c>
      <c r="AB100" s="164" t="str">
        <f>IF(AB99="","",VLOOKUP(AB99,'様式３－２'!$C$7:$L$48,10,FALSE))</f>
        <v/>
      </c>
      <c r="AC100" s="164" t="str">
        <f>IF(AC99="","",VLOOKUP(AC99,'様式３－２'!$C$7:$L$48,10,FALSE))</f>
        <v/>
      </c>
      <c r="AD100" s="164" t="str">
        <f>IF(AD99="","",VLOOKUP(AD99,'様式３－２'!$C$7:$L$48,10,FALSE))</f>
        <v/>
      </c>
      <c r="AE100" s="164" t="str">
        <f>IF(AE99="","",VLOOKUP(AE99,'様式３－２'!$C$7:$L$48,10,FALSE))</f>
        <v/>
      </c>
      <c r="AF100" s="164" t="str">
        <f>IF(AF99="","",VLOOKUP(AF99,'様式３－２'!$C$7:$L$48,10,FALSE))</f>
        <v/>
      </c>
      <c r="AG100" s="165" t="str">
        <f>IF(AG99="","",VLOOKUP(AG99,'様式３－２'!$C$7:$L$48,10,FALSE))</f>
        <v/>
      </c>
      <c r="AH100" s="163" t="str">
        <f>IF(AH99="","",VLOOKUP(AH99,'様式３－２'!$C$7:$L$48,10,FALSE))</f>
        <v/>
      </c>
      <c r="AI100" s="164" t="str">
        <f>IF(AI99="","",VLOOKUP(AI99,'様式３－２'!$C$7:$L$48,10,FALSE))</f>
        <v/>
      </c>
      <c r="AJ100" s="164" t="str">
        <f>IF(AJ99="","",VLOOKUP(AJ99,'様式３－２'!$C$7:$L$48,10,FALSE))</f>
        <v/>
      </c>
      <c r="AK100" s="164" t="str">
        <f>IF(AK99="","",VLOOKUP(AK99,'様式３－２'!$C$7:$L$48,10,FALSE))</f>
        <v/>
      </c>
      <c r="AL100" s="164" t="str">
        <f>IF(AL99="","",VLOOKUP(AL99,'様式３－２'!$C$7:$L$48,10,FALSE))</f>
        <v/>
      </c>
      <c r="AM100" s="164" t="str">
        <f>IF(AM99="","",VLOOKUP(AM99,'様式３－２'!$C$7:$L$48,10,FALSE))</f>
        <v/>
      </c>
      <c r="AN100" s="165" t="str">
        <f>IF(AN99="","",VLOOKUP(AN99,'様式３－２'!$C$7:$L$48,10,FALSE))</f>
        <v/>
      </c>
      <c r="AO100" s="163" t="str">
        <f>IF(AO99="","",VLOOKUP(AO99,'様式３－２'!$C$7:$L$48,10,FALSE))</f>
        <v/>
      </c>
      <c r="AP100" s="164" t="str">
        <f>IF(AP99="","",VLOOKUP(AP99,'様式３－２'!$C$7:$L$48,10,FALSE))</f>
        <v/>
      </c>
      <c r="AQ100" s="164" t="str">
        <f>IF(AQ99="","",VLOOKUP(AQ99,'様式３－２'!$C$7:$L$48,10,FALSE))</f>
        <v/>
      </c>
      <c r="AR100" s="164" t="str">
        <f>IF(AR99="","",VLOOKUP(AR99,'様式３－２'!$C$7:$L$48,10,FALSE))</f>
        <v/>
      </c>
      <c r="AS100" s="164" t="str">
        <f>IF(AS99="","",VLOOKUP(AS99,'様式３－２'!$C$7:$L$48,10,FALSE))</f>
        <v/>
      </c>
      <c r="AT100" s="164" t="str">
        <f>IF(AT99="","",VLOOKUP(AT99,'様式３－２'!$C$7:$L$48,10,FALSE))</f>
        <v/>
      </c>
      <c r="AU100" s="165" t="str">
        <f>IF(AU99="","",VLOOKUP(AU99,'様式３－２'!$C$7:$L$48,10,FALSE))</f>
        <v/>
      </c>
      <c r="AV100" s="163" t="str">
        <f>IF(AV99="","",VLOOKUP(AV99,'様式３－２'!$C$7:$L$48,10,FALSE))</f>
        <v/>
      </c>
      <c r="AW100" s="164" t="str">
        <f>IF(AW99="","",VLOOKUP(AW99,'様式３－２'!$C$7:$L$48,10,FALSE))</f>
        <v/>
      </c>
      <c r="AX100" s="164" t="str">
        <f>IF(AX99="","",VLOOKUP(AX99,'様式３－２'!$C$7:$L$48,10,FALSE))</f>
        <v/>
      </c>
      <c r="AY100" s="164" t="str">
        <f>IF(AY99="","",VLOOKUP(AY99,'様式３－２'!$C$7:$L$48,10,FALSE))</f>
        <v/>
      </c>
      <c r="AZ100" s="164" t="str">
        <f>IF(AZ99="","",VLOOKUP(AZ99,'様式３－２'!$C$7:$L$48,10,FALSE))</f>
        <v/>
      </c>
      <c r="BA100" s="164" t="str">
        <f>IF(BA99="","",VLOOKUP(BA99,'様式３－２'!$C$7:$L$48,10,FALSE))</f>
        <v/>
      </c>
      <c r="BB100" s="165" t="str">
        <f>IF(BB99="","",VLOOKUP(BB99,'様式３－２'!$C$7:$L$48,10,FALSE))</f>
        <v/>
      </c>
      <c r="BC100" s="163" t="str">
        <f>IF(BC99="","",VLOOKUP(BC99,'様式３－２'!$C$7:$L$48,10,FALSE))</f>
        <v/>
      </c>
      <c r="BD100" s="164" t="str">
        <f>IF(BD99="","",VLOOKUP(BD99,'様式３－２'!$C$7:$L$48,10,FALSE))</f>
        <v/>
      </c>
      <c r="BE100" s="164" t="str">
        <f>IF(BE99="","",VLOOKUP(BE99,'様式３－２'!$C$7:$L$48,10,FALSE))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77">
        <f>B99+1</f>
        <v>43</v>
      </c>
      <c r="C101" s="402"/>
      <c r="D101" s="404"/>
      <c r="E101" s="366"/>
      <c r="F101" s="405"/>
      <c r="G101" s="279"/>
      <c r="H101" s="280"/>
      <c r="I101" s="153"/>
      <c r="J101" s="154"/>
      <c r="K101" s="153"/>
      <c r="L101" s="154"/>
      <c r="M101" s="283"/>
      <c r="N101" s="284"/>
      <c r="O101" s="287"/>
      <c r="P101" s="288"/>
      <c r="Q101" s="288"/>
      <c r="R101" s="280"/>
      <c r="S101" s="256"/>
      <c r="T101" s="257"/>
      <c r="U101" s="257"/>
      <c r="V101" s="257"/>
      <c r="W101" s="258"/>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2"/>
      <c r="BG101" s="263"/>
      <c r="BH101" s="264"/>
      <c r="BI101" s="265"/>
      <c r="BJ101" s="266"/>
      <c r="BK101" s="267"/>
      <c r="BL101" s="267"/>
      <c r="BM101" s="267"/>
      <c r="BN101" s="268"/>
    </row>
    <row r="102" spans="2:66" ht="20.25" customHeight="1" x14ac:dyDescent="0.4">
      <c r="B102" s="297"/>
      <c r="C102" s="403"/>
      <c r="D102" s="406"/>
      <c r="E102" s="366"/>
      <c r="F102" s="405"/>
      <c r="G102" s="298"/>
      <c r="H102" s="299"/>
      <c r="I102" s="197"/>
      <c r="J102" s="198">
        <f>G101</f>
        <v>0</v>
      </c>
      <c r="K102" s="197"/>
      <c r="L102" s="198">
        <f>M101</f>
        <v>0</v>
      </c>
      <c r="M102" s="300"/>
      <c r="N102" s="301"/>
      <c r="O102" s="302"/>
      <c r="P102" s="303"/>
      <c r="Q102" s="303"/>
      <c r="R102" s="299"/>
      <c r="S102" s="256"/>
      <c r="T102" s="257"/>
      <c r="U102" s="257"/>
      <c r="V102" s="257"/>
      <c r="W102" s="258"/>
      <c r="X102" s="186" t="s">
        <v>203</v>
      </c>
      <c r="Y102" s="110"/>
      <c r="Z102" s="187"/>
      <c r="AA102" s="163" t="str">
        <f>IF(AA101="","",VLOOKUP(AA101,'様式３－２'!$C$7:$L$48,10,FALSE))</f>
        <v/>
      </c>
      <c r="AB102" s="164" t="str">
        <f>IF(AB101="","",VLOOKUP(AB101,'様式３－２'!$C$7:$L$48,10,FALSE))</f>
        <v/>
      </c>
      <c r="AC102" s="164" t="str">
        <f>IF(AC101="","",VLOOKUP(AC101,'様式３－２'!$C$7:$L$48,10,FALSE))</f>
        <v/>
      </c>
      <c r="AD102" s="164" t="str">
        <f>IF(AD101="","",VLOOKUP(AD101,'様式３－２'!$C$7:$L$48,10,FALSE))</f>
        <v/>
      </c>
      <c r="AE102" s="164" t="str">
        <f>IF(AE101="","",VLOOKUP(AE101,'様式３－２'!$C$7:$L$48,10,FALSE))</f>
        <v/>
      </c>
      <c r="AF102" s="164" t="str">
        <f>IF(AF101="","",VLOOKUP(AF101,'様式３－２'!$C$7:$L$48,10,FALSE))</f>
        <v/>
      </c>
      <c r="AG102" s="165" t="str">
        <f>IF(AG101="","",VLOOKUP(AG101,'様式３－２'!$C$7:$L$48,10,FALSE))</f>
        <v/>
      </c>
      <c r="AH102" s="163" t="str">
        <f>IF(AH101="","",VLOOKUP(AH101,'様式３－２'!$C$7:$L$48,10,FALSE))</f>
        <v/>
      </c>
      <c r="AI102" s="164" t="str">
        <f>IF(AI101="","",VLOOKUP(AI101,'様式３－２'!$C$7:$L$48,10,FALSE))</f>
        <v/>
      </c>
      <c r="AJ102" s="164" t="str">
        <f>IF(AJ101="","",VLOOKUP(AJ101,'様式３－２'!$C$7:$L$48,10,FALSE))</f>
        <v/>
      </c>
      <c r="AK102" s="164" t="str">
        <f>IF(AK101="","",VLOOKUP(AK101,'様式３－２'!$C$7:$L$48,10,FALSE))</f>
        <v/>
      </c>
      <c r="AL102" s="164" t="str">
        <f>IF(AL101="","",VLOOKUP(AL101,'様式３－２'!$C$7:$L$48,10,FALSE))</f>
        <v/>
      </c>
      <c r="AM102" s="164" t="str">
        <f>IF(AM101="","",VLOOKUP(AM101,'様式３－２'!$C$7:$L$48,10,FALSE))</f>
        <v/>
      </c>
      <c r="AN102" s="165" t="str">
        <f>IF(AN101="","",VLOOKUP(AN101,'様式３－２'!$C$7:$L$48,10,FALSE))</f>
        <v/>
      </c>
      <c r="AO102" s="163" t="str">
        <f>IF(AO101="","",VLOOKUP(AO101,'様式３－２'!$C$7:$L$48,10,FALSE))</f>
        <v/>
      </c>
      <c r="AP102" s="164" t="str">
        <f>IF(AP101="","",VLOOKUP(AP101,'様式３－２'!$C$7:$L$48,10,FALSE))</f>
        <v/>
      </c>
      <c r="AQ102" s="164" t="str">
        <f>IF(AQ101="","",VLOOKUP(AQ101,'様式３－２'!$C$7:$L$48,10,FALSE))</f>
        <v/>
      </c>
      <c r="AR102" s="164" t="str">
        <f>IF(AR101="","",VLOOKUP(AR101,'様式３－２'!$C$7:$L$48,10,FALSE))</f>
        <v/>
      </c>
      <c r="AS102" s="164" t="str">
        <f>IF(AS101="","",VLOOKUP(AS101,'様式３－２'!$C$7:$L$48,10,FALSE))</f>
        <v/>
      </c>
      <c r="AT102" s="164" t="str">
        <f>IF(AT101="","",VLOOKUP(AT101,'様式３－２'!$C$7:$L$48,10,FALSE))</f>
        <v/>
      </c>
      <c r="AU102" s="165" t="str">
        <f>IF(AU101="","",VLOOKUP(AU101,'様式３－２'!$C$7:$L$48,10,FALSE))</f>
        <v/>
      </c>
      <c r="AV102" s="163" t="str">
        <f>IF(AV101="","",VLOOKUP(AV101,'様式３－２'!$C$7:$L$48,10,FALSE))</f>
        <v/>
      </c>
      <c r="AW102" s="164" t="str">
        <f>IF(AW101="","",VLOOKUP(AW101,'様式３－２'!$C$7:$L$48,10,FALSE))</f>
        <v/>
      </c>
      <c r="AX102" s="164" t="str">
        <f>IF(AX101="","",VLOOKUP(AX101,'様式３－２'!$C$7:$L$48,10,FALSE))</f>
        <v/>
      </c>
      <c r="AY102" s="164" t="str">
        <f>IF(AY101="","",VLOOKUP(AY101,'様式３－２'!$C$7:$L$48,10,FALSE))</f>
        <v/>
      </c>
      <c r="AZ102" s="164" t="str">
        <f>IF(AZ101="","",VLOOKUP(AZ101,'様式３－２'!$C$7:$L$48,10,FALSE))</f>
        <v/>
      </c>
      <c r="BA102" s="164" t="str">
        <f>IF(BA101="","",VLOOKUP(BA101,'様式３－２'!$C$7:$L$48,10,FALSE))</f>
        <v/>
      </c>
      <c r="BB102" s="165" t="str">
        <f>IF(BB101="","",VLOOKUP(BB101,'様式３－２'!$C$7:$L$48,10,FALSE))</f>
        <v/>
      </c>
      <c r="BC102" s="163" t="str">
        <f>IF(BC101="","",VLOOKUP(BC101,'様式３－２'!$C$7:$L$48,10,FALSE))</f>
        <v/>
      </c>
      <c r="BD102" s="164" t="str">
        <f>IF(BD101="","",VLOOKUP(BD101,'様式３－２'!$C$7:$L$48,10,FALSE))</f>
        <v/>
      </c>
      <c r="BE102" s="164" t="str">
        <f>IF(BE101="","",VLOOKUP(BE101,'様式３－２'!$C$7:$L$48,10,FALSE))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77">
        <f>B101+1</f>
        <v>44</v>
      </c>
      <c r="C103" s="402"/>
      <c r="D103" s="404"/>
      <c r="E103" s="366"/>
      <c r="F103" s="405"/>
      <c r="G103" s="279"/>
      <c r="H103" s="280"/>
      <c r="I103" s="153"/>
      <c r="J103" s="154"/>
      <c r="K103" s="153"/>
      <c r="L103" s="154"/>
      <c r="M103" s="283"/>
      <c r="N103" s="284"/>
      <c r="O103" s="287"/>
      <c r="P103" s="288"/>
      <c r="Q103" s="288"/>
      <c r="R103" s="280"/>
      <c r="S103" s="256"/>
      <c r="T103" s="257"/>
      <c r="U103" s="257"/>
      <c r="V103" s="257"/>
      <c r="W103" s="258"/>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2"/>
      <c r="BG103" s="263"/>
      <c r="BH103" s="264"/>
      <c r="BI103" s="265"/>
      <c r="BJ103" s="266"/>
      <c r="BK103" s="267"/>
      <c r="BL103" s="267"/>
      <c r="BM103" s="267"/>
      <c r="BN103" s="268"/>
    </row>
    <row r="104" spans="2:66" ht="20.25" customHeight="1" x14ac:dyDescent="0.4">
      <c r="B104" s="297"/>
      <c r="C104" s="403"/>
      <c r="D104" s="406"/>
      <c r="E104" s="366"/>
      <c r="F104" s="405"/>
      <c r="G104" s="298"/>
      <c r="H104" s="299"/>
      <c r="I104" s="197"/>
      <c r="J104" s="198">
        <f>G103</f>
        <v>0</v>
      </c>
      <c r="K104" s="197"/>
      <c r="L104" s="198">
        <f>M103</f>
        <v>0</v>
      </c>
      <c r="M104" s="300"/>
      <c r="N104" s="301"/>
      <c r="O104" s="302"/>
      <c r="P104" s="303"/>
      <c r="Q104" s="303"/>
      <c r="R104" s="299"/>
      <c r="S104" s="256"/>
      <c r="T104" s="257"/>
      <c r="U104" s="257"/>
      <c r="V104" s="257"/>
      <c r="W104" s="258"/>
      <c r="X104" s="186" t="s">
        <v>203</v>
      </c>
      <c r="Y104" s="110"/>
      <c r="Z104" s="187"/>
      <c r="AA104" s="163" t="str">
        <f>IF(AA103="","",VLOOKUP(AA103,'様式３－２'!$C$7:$L$48,10,FALSE))</f>
        <v/>
      </c>
      <c r="AB104" s="164" t="str">
        <f>IF(AB103="","",VLOOKUP(AB103,'様式３－２'!$C$7:$L$48,10,FALSE))</f>
        <v/>
      </c>
      <c r="AC104" s="164" t="str">
        <f>IF(AC103="","",VLOOKUP(AC103,'様式３－２'!$C$7:$L$48,10,FALSE))</f>
        <v/>
      </c>
      <c r="AD104" s="164" t="str">
        <f>IF(AD103="","",VLOOKUP(AD103,'様式３－２'!$C$7:$L$48,10,FALSE))</f>
        <v/>
      </c>
      <c r="AE104" s="164" t="str">
        <f>IF(AE103="","",VLOOKUP(AE103,'様式３－２'!$C$7:$L$48,10,FALSE))</f>
        <v/>
      </c>
      <c r="AF104" s="164" t="str">
        <f>IF(AF103="","",VLOOKUP(AF103,'様式３－２'!$C$7:$L$48,10,FALSE))</f>
        <v/>
      </c>
      <c r="AG104" s="165" t="str">
        <f>IF(AG103="","",VLOOKUP(AG103,'様式３－２'!$C$7:$L$48,10,FALSE))</f>
        <v/>
      </c>
      <c r="AH104" s="163" t="str">
        <f>IF(AH103="","",VLOOKUP(AH103,'様式３－２'!$C$7:$L$48,10,FALSE))</f>
        <v/>
      </c>
      <c r="AI104" s="164" t="str">
        <f>IF(AI103="","",VLOOKUP(AI103,'様式３－２'!$C$7:$L$48,10,FALSE))</f>
        <v/>
      </c>
      <c r="AJ104" s="164" t="str">
        <f>IF(AJ103="","",VLOOKUP(AJ103,'様式３－２'!$C$7:$L$48,10,FALSE))</f>
        <v/>
      </c>
      <c r="AK104" s="164" t="str">
        <f>IF(AK103="","",VLOOKUP(AK103,'様式３－２'!$C$7:$L$48,10,FALSE))</f>
        <v/>
      </c>
      <c r="AL104" s="164" t="str">
        <f>IF(AL103="","",VLOOKUP(AL103,'様式３－２'!$C$7:$L$48,10,FALSE))</f>
        <v/>
      </c>
      <c r="AM104" s="164" t="str">
        <f>IF(AM103="","",VLOOKUP(AM103,'様式３－２'!$C$7:$L$48,10,FALSE))</f>
        <v/>
      </c>
      <c r="AN104" s="165" t="str">
        <f>IF(AN103="","",VLOOKUP(AN103,'様式３－２'!$C$7:$L$48,10,FALSE))</f>
        <v/>
      </c>
      <c r="AO104" s="163" t="str">
        <f>IF(AO103="","",VLOOKUP(AO103,'様式３－２'!$C$7:$L$48,10,FALSE))</f>
        <v/>
      </c>
      <c r="AP104" s="164" t="str">
        <f>IF(AP103="","",VLOOKUP(AP103,'様式３－２'!$C$7:$L$48,10,FALSE))</f>
        <v/>
      </c>
      <c r="AQ104" s="164" t="str">
        <f>IF(AQ103="","",VLOOKUP(AQ103,'様式３－２'!$C$7:$L$48,10,FALSE))</f>
        <v/>
      </c>
      <c r="AR104" s="164" t="str">
        <f>IF(AR103="","",VLOOKUP(AR103,'様式３－２'!$C$7:$L$48,10,FALSE))</f>
        <v/>
      </c>
      <c r="AS104" s="164" t="str">
        <f>IF(AS103="","",VLOOKUP(AS103,'様式３－２'!$C$7:$L$48,10,FALSE))</f>
        <v/>
      </c>
      <c r="AT104" s="164" t="str">
        <f>IF(AT103="","",VLOOKUP(AT103,'様式３－２'!$C$7:$L$48,10,FALSE))</f>
        <v/>
      </c>
      <c r="AU104" s="165" t="str">
        <f>IF(AU103="","",VLOOKUP(AU103,'様式３－２'!$C$7:$L$48,10,FALSE))</f>
        <v/>
      </c>
      <c r="AV104" s="163" t="str">
        <f>IF(AV103="","",VLOOKUP(AV103,'様式３－２'!$C$7:$L$48,10,FALSE))</f>
        <v/>
      </c>
      <c r="AW104" s="164" t="str">
        <f>IF(AW103="","",VLOOKUP(AW103,'様式３－２'!$C$7:$L$48,10,FALSE))</f>
        <v/>
      </c>
      <c r="AX104" s="164" t="str">
        <f>IF(AX103="","",VLOOKUP(AX103,'様式３－２'!$C$7:$L$48,10,FALSE))</f>
        <v/>
      </c>
      <c r="AY104" s="164" t="str">
        <f>IF(AY103="","",VLOOKUP(AY103,'様式３－２'!$C$7:$L$48,10,FALSE))</f>
        <v/>
      </c>
      <c r="AZ104" s="164" t="str">
        <f>IF(AZ103="","",VLOOKUP(AZ103,'様式３－２'!$C$7:$L$48,10,FALSE))</f>
        <v/>
      </c>
      <c r="BA104" s="164" t="str">
        <f>IF(BA103="","",VLOOKUP(BA103,'様式３－２'!$C$7:$L$48,10,FALSE))</f>
        <v/>
      </c>
      <c r="BB104" s="165" t="str">
        <f>IF(BB103="","",VLOOKUP(BB103,'様式３－２'!$C$7:$L$48,10,FALSE))</f>
        <v/>
      </c>
      <c r="BC104" s="163" t="str">
        <f>IF(BC103="","",VLOOKUP(BC103,'様式３－２'!$C$7:$L$48,10,FALSE))</f>
        <v/>
      </c>
      <c r="BD104" s="164" t="str">
        <f>IF(BD103="","",VLOOKUP(BD103,'様式３－２'!$C$7:$L$48,10,FALSE))</f>
        <v/>
      </c>
      <c r="BE104" s="164" t="str">
        <f>IF(BE103="","",VLOOKUP(BE103,'様式３－２'!$C$7:$L$48,10,FALSE))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77">
        <f>B103+1</f>
        <v>45</v>
      </c>
      <c r="C105" s="402"/>
      <c r="D105" s="404"/>
      <c r="E105" s="366"/>
      <c r="F105" s="405"/>
      <c r="G105" s="279"/>
      <c r="H105" s="280"/>
      <c r="I105" s="153"/>
      <c r="J105" s="154"/>
      <c r="K105" s="153"/>
      <c r="L105" s="154"/>
      <c r="M105" s="283"/>
      <c r="N105" s="284"/>
      <c r="O105" s="287"/>
      <c r="P105" s="288"/>
      <c r="Q105" s="288"/>
      <c r="R105" s="280"/>
      <c r="S105" s="256"/>
      <c r="T105" s="257"/>
      <c r="U105" s="257"/>
      <c r="V105" s="257"/>
      <c r="W105" s="258"/>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2"/>
      <c r="BG105" s="263"/>
      <c r="BH105" s="264"/>
      <c r="BI105" s="265"/>
      <c r="BJ105" s="266"/>
      <c r="BK105" s="267"/>
      <c r="BL105" s="267"/>
      <c r="BM105" s="267"/>
      <c r="BN105" s="268"/>
    </row>
    <row r="106" spans="2:66" ht="20.25" customHeight="1" x14ac:dyDescent="0.4">
      <c r="B106" s="297"/>
      <c r="C106" s="403"/>
      <c r="D106" s="406"/>
      <c r="E106" s="366"/>
      <c r="F106" s="405"/>
      <c r="G106" s="298"/>
      <c r="H106" s="299"/>
      <c r="I106" s="197"/>
      <c r="J106" s="198">
        <f>G105</f>
        <v>0</v>
      </c>
      <c r="K106" s="197"/>
      <c r="L106" s="198">
        <f>M105</f>
        <v>0</v>
      </c>
      <c r="M106" s="300"/>
      <c r="N106" s="301"/>
      <c r="O106" s="302"/>
      <c r="P106" s="303"/>
      <c r="Q106" s="303"/>
      <c r="R106" s="299"/>
      <c r="S106" s="256"/>
      <c r="T106" s="257"/>
      <c r="U106" s="257"/>
      <c r="V106" s="257"/>
      <c r="W106" s="258"/>
      <c r="X106" s="186" t="s">
        <v>203</v>
      </c>
      <c r="Y106" s="110"/>
      <c r="Z106" s="187"/>
      <c r="AA106" s="163" t="str">
        <f>IF(AA105="","",VLOOKUP(AA105,'様式３－２'!$C$7:$L$48,10,FALSE))</f>
        <v/>
      </c>
      <c r="AB106" s="164" t="str">
        <f>IF(AB105="","",VLOOKUP(AB105,'様式３－２'!$C$7:$L$48,10,FALSE))</f>
        <v/>
      </c>
      <c r="AC106" s="164" t="str">
        <f>IF(AC105="","",VLOOKUP(AC105,'様式３－２'!$C$7:$L$48,10,FALSE))</f>
        <v/>
      </c>
      <c r="AD106" s="164" t="str">
        <f>IF(AD105="","",VLOOKUP(AD105,'様式３－２'!$C$7:$L$48,10,FALSE))</f>
        <v/>
      </c>
      <c r="AE106" s="164" t="str">
        <f>IF(AE105="","",VLOOKUP(AE105,'様式３－２'!$C$7:$L$48,10,FALSE))</f>
        <v/>
      </c>
      <c r="AF106" s="164" t="str">
        <f>IF(AF105="","",VLOOKUP(AF105,'様式３－２'!$C$7:$L$48,10,FALSE))</f>
        <v/>
      </c>
      <c r="AG106" s="165" t="str">
        <f>IF(AG105="","",VLOOKUP(AG105,'様式３－２'!$C$7:$L$48,10,FALSE))</f>
        <v/>
      </c>
      <c r="AH106" s="163" t="str">
        <f>IF(AH105="","",VLOOKUP(AH105,'様式３－２'!$C$7:$L$48,10,FALSE))</f>
        <v/>
      </c>
      <c r="AI106" s="164" t="str">
        <f>IF(AI105="","",VLOOKUP(AI105,'様式３－２'!$C$7:$L$48,10,FALSE))</f>
        <v/>
      </c>
      <c r="AJ106" s="164" t="str">
        <f>IF(AJ105="","",VLOOKUP(AJ105,'様式３－２'!$C$7:$L$48,10,FALSE))</f>
        <v/>
      </c>
      <c r="AK106" s="164" t="str">
        <f>IF(AK105="","",VLOOKUP(AK105,'様式３－２'!$C$7:$L$48,10,FALSE))</f>
        <v/>
      </c>
      <c r="AL106" s="164" t="str">
        <f>IF(AL105="","",VLOOKUP(AL105,'様式３－２'!$C$7:$L$48,10,FALSE))</f>
        <v/>
      </c>
      <c r="AM106" s="164" t="str">
        <f>IF(AM105="","",VLOOKUP(AM105,'様式３－２'!$C$7:$L$48,10,FALSE))</f>
        <v/>
      </c>
      <c r="AN106" s="165" t="str">
        <f>IF(AN105="","",VLOOKUP(AN105,'様式３－２'!$C$7:$L$48,10,FALSE))</f>
        <v/>
      </c>
      <c r="AO106" s="163" t="str">
        <f>IF(AO105="","",VLOOKUP(AO105,'様式３－２'!$C$7:$L$48,10,FALSE))</f>
        <v/>
      </c>
      <c r="AP106" s="164" t="str">
        <f>IF(AP105="","",VLOOKUP(AP105,'様式３－２'!$C$7:$L$48,10,FALSE))</f>
        <v/>
      </c>
      <c r="AQ106" s="164" t="str">
        <f>IF(AQ105="","",VLOOKUP(AQ105,'様式３－２'!$C$7:$L$48,10,FALSE))</f>
        <v/>
      </c>
      <c r="AR106" s="164" t="str">
        <f>IF(AR105="","",VLOOKUP(AR105,'様式３－２'!$C$7:$L$48,10,FALSE))</f>
        <v/>
      </c>
      <c r="AS106" s="164" t="str">
        <f>IF(AS105="","",VLOOKUP(AS105,'様式３－２'!$C$7:$L$48,10,FALSE))</f>
        <v/>
      </c>
      <c r="AT106" s="164" t="str">
        <f>IF(AT105="","",VLOOKUP(AT105,'様式３－２'!$C$7:$L$48,10,FALSE))</f>
        <v/>
      </c>
      <c r="AU106" s="165" t="str">
        <f>IF(AU105="","",VLOOKUP(AU105,'様式３－２'!$C$7:$L$48,10,FALSE))</f>
        <v/>
      </c>
      <c r="AV106" s="163" t="str">
        <f>IF(AV105="","",VLOOKUP(AV105,'様式３－２'!$C$7:$L$48,10,FALSE))</f>
        <v/>
      </c>
      <c r="AW106" s="164" t="str">
        <f>IF(AW105="","",VLOOKUP(AW105,'様式３－２'!$C$7:$L$48,10,FALSE))</f>
        <v/>
      </c>
      <c r="AX106" s="164" t="str">
        <f>IF(AX105="","",VLOOKUP(AX105,'様式３－２'!$C$7:$L$48,10,FALSE))</f>
        <v/>
      </c>
      <c r="AY106" s="164" t="str">
        <f>IF(AY105="","",VLOOKUP(AY105,'様式３－２'!$C$7:$L$48,10,FALSE))</f>
        <v/>
      </c>
      <c r="AZ106" s="164" t="str">
        <f>IF(AZ105="","",VLOOKUP(AZ105,'様式３－２'!$C$7:$L$48,10,FALSE))</f>
        <v/>
      </c>
      <c r="BA106" s="164" t="str">
        <f>IF(BA105="","",VLOOKUP(BA105,'様式３－２'!$C$7:$L$48,10,FALSE))</f>
        <v/>
      </c>
      <c r="BB106" s="165" t="str">
        <f>IF(BB105="","",VLOOKUP(BB105,'様式３－２'!$C$7:$L$48,10,FALSE))</f>
        <v/>
      </c>
      <c r="BC106" s="163" t="str">
        <f>IF(BC105="","",VLOOKUP(BC105,'様式３－２'!$C$7:$L$48,10,FALSE))</f>
        <v/>
      </c>
      <c r="BD106" s="164" t="str">
        <f>IF(BD105="","",VLOOKUP(BD105,'様式３－２'!$C$7:$L$48,10,FALSE))</f>
        <v/>
      </c>
      <c r="BE106" s="164" t="str">
        <f>IF(BE105="","",VLOOKUP(BE105,'様式３－２'!$C$7:$L$48,10,FALSE))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77">
        <f>B105+1</f>
        <v>46</v>
      </c>
      <c r="C107" s="402"/>
      <c r="D107" s="404"/>
      <c r="E107" s="366"/>
      <c r="F107" s="405"/>
      <c r="G107" s="279"/>
      <c r="H107" s="280"/>
      <c r="I107" s="153"/>
      <c r="J107" s="154"/>
      <c r="K107" s="153"/>
      <c r="L107" s="154"/>
      <c r="M107" s="283"/>
      <c r="N107" s="284"/>
      <c r="O107" s="287"/>
      <c r="P107" s="288"/>
      <c r="Q107" s="288"/>
      <c r="R107" s="280"/>
      <c r="S107" s="256"/>
      <c r="T107" s="257"/>
      <c r="U107" s="257"/>
      <c r="V107" s="257"/>
      <c r="W107" s="258"/>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2"/>
      <c r="BG107" s="263"/>
      <c r="BH107" s="264"/>
      <c r="BI107" s="265"/>
      <c r="BJ107" s="266"/>
      <c r="BK107" s="267"/>
      <c r="BL107" s="267"/>
      <c r="BM107" s="267"/>
      <c r="BN107" s="268"/>
    </row>
    <row r="108" spans="2:66" ht="20.25" customHeight="1" x14ac:dyDescent="0.4">
      <c r="B108" s="297"/>
      <c r="C108" s="403"/>
      <c r="D108" s="406"/>
      <c r="E108" s="366"/>
      <c r="F108" s="405"/>
      <c r="G108" s="298"/>
      <c r="H108" s="299"/>
      <c r="I108" s="197"/>
      <c r="J108" s="198">
        <f>G107</f>
        <v>0</v>
      </c>
      <c r="K108" s="197"/>
      <c r="L108" s="198">
        <f>M107</f>
        <v>0</v>
      </c>
      <c r="M108" s="300"/>
      <c r="N108" s="301"/>
      <c r="O108" s="302"/>
      <c r="P108" s="303"/>
      <c r="Q108" s="303"/>
      <c r="R108" s="299"/>
      <c r="S108" s="256"/>
      <c r="T108" s="257"/>
      <c r="U108" s="257"/>
      <c r="V108" s="257"/>
      <c r="W108" s="258"/>
      <c r="X108" s="186" t="s">
        <v>203</v>
      </c>
      <c r="Y108" s="110"/>
      <c r="Z108" s="187"/>
      <c r="AA108" s="163" t="str">
        <f>IF(AA107="","",VLOOKUP(AA107,'様式３－２'!$C$7:$L$48,10,FALSE))</f>
        <v/>
      </c>
      <c r="AB108" s="164" t="str">
        <f>IF(AB107="","",VLOOKUP(AB107,'様式３－２'!$C$7:$L$48,10,FALSE))</f>
        <v/>
      </c>
      <c r="AC108" s="164" t="str">
        <f>IF(AC107="","",VLOOKUP(AC107,'様式３－２'!$C$7:$L$48,10,FALSE))</f>
        <v/>
      </c>
      <c r="AD108" s="164" t="str">
        <f>IF(AD107="","",VLOOKUP(AD107,'様式３－２'!$C$7:$L$48,10,FALSE))</f>
        <v/>
      </c>
      <c r="AE108" s="164" t="str">
        <f>IF(AE107="","",VLOOKUP(AE107,'様式３－２'!$C$7:$L$48,10,FALSE))</f>
        <v/>
      </c>
      <c r="AF108" s="164" t="str">
        <f>IF(AF107="","",VLOOKUP(AF107,'様式３－２'!$C$7:$L$48,10,FALSE))</f>
        <v/>
      </c>
      <c r="AG108" s="165" t="str">
        <f>IF(AG107="","",VLOOKUP(AG107,'様式３－２'!$C$7:$L$48,10,FALSE))</f>
        <v/>
      </c>
      <c r="AH108" s="163" t="str">
        <f>IF(AH107="","",VLOOKUP(AH107,'様式３－２'!$C$7:$L$48,10,FALSE))</f>
        <v/>
      </c>
      <c r="AI108" s="164" t="str">
        <f>IF(AI107="","",VLOOKUP(AI107,'様式３－２'!$C$7:$L$48,10,FALSE))</f>
        <v/>
      </c>
      <c r="AJ108" s="164" t="str">
        <f>IF(AJ107="","",VLOOKUP(AJ107,'様式３－２'!$C$7:$L$48,10,FALSE))</f>
        <v/>
      </c>
      <c r="AK108" s="164" t="str">
        <f>IF(AK107="","",VLOOKUP(AK107,'様式３－２'!$C$7:$L$48,10,FALSE))</f>
        <v/>
      </c>
      <c r="AL108" s="164" t="str">
        <f>IF(AL107="","",VLOOKUP(AL107,'様式３－２'!$C$7:$L$48,10,FALSE))</f>
        <v/>
      </c>
      <c r="AM108" s="164" t="str">
        <f>IF(AM107="","",VLOOKUP(AM107,'様式３－２'!$C$7:$L$48,10,FALSE))</f>
        <v/>
      </c>
      <c r="AN108" s="165" t="str">
        <f>IF(AN107="","",VLOOKUP(AN107,'様式３－２'!$C$7:$L$48,10,FALSE))</f>
        <v/>
      </c>
      <c r="AO108" s="163" t="str">
        <f>IF(AO107="","",VLOOKUP(AO107,'様式３－２'!$C$7:$L$48,10,FALSE))</f>
        <v/>
      </c>
      <c r="AP108" s="164" t="str">
        <f>IF(AP107="","",VLOOKUP(AP107,'様式３－２'!$C$7:$L$48,10,FALSE))</f>
        <v/>
      </c>
      <c r="AQ108" s="164" t="str">
        <f>IF(AQ107="","",VLOOKUP(AQ107,'様式３－２'!$C$7:$L$48,10,FALSE))</f>
        <v/>
      </c>
      <c r="AR108" s="164" t="str">
        <f>IF(AR107="","",VLOOKUP(AR107,'様式３－２'!$C$7:$L$48,10,FALSE))</f>
        <v/>
      </c>
      <c r="AS108" s="164" t="str">
        <f>IF(AS107="","",VLOOKUP(AS107,'様式３－２'!$C$7:$L$48,10,FALSE))</f>
        <v/>
      </c>
      <c r="AT108" s="164" t="str">
        <f>IF(AT107="","",VLOOKUP(AT107,'様式３－２'!$C$7:$L$48,10,FALSE))</f>
        <v/>
      </c>
      <c r="AU108" s="165" t="str">
        <f>IF(AU107="","",VLOOKUP(AU107,'様式３－２'!$C$7:$L$48,10,FALSE))</f>
        <v/>
      </c>
      <c r="AV108" s="163" t="str">
        <f>IF(AV107="","",VLOOKUP(AV107,'様式３－２'!$C$7:$L$48,10,FALSE))</f>
        <v/>
      </c>
      <c r="AW108" s="164" t="str">
        <f>IF(AW107="","",VLOOKUP(AW107,'様式３－２'!$C$7:$L$48,10,FALSE))</f>
        <v/>
      </c>
      <c r="AX108" s="164" t="str">
        <f>IF(AX107="","",VLOOKUP(AX107,'様式３－２'!$C$7:$L$48,10,FALSE))</f>
        <v/>
      </c>
      <c r="AY108" s="164" t="str">
        <f>IF(AY107="","",VLOOKUP(AY107,'様式３－２'!$C$7:$L$48,10,FALSE))</f>
        <v/>
      </c>
      <c r="AZ108" s="164" t="str">
        <f>IF(AZ107="","",VLOOKUP(AZ107,'様式３－２'!$C$7:$L$48,10,FALSE))</f>
        <v/>
      </c>
      <c r="BA108" s="164" t="str">
        <f>IF(BA107="","",VLOOKUP(BA107,'様式３－２'!$C$7:$L$48,10,FALSE))</f>
        <v/>
      </c>
      <c r="BB108" s="165" t="str">
        <f>IF(BB107="","",VLOOKUP(BB107,'様式３－２'!$C$7:$L$48,10,FALSE))</f>
        <v/>
      </c>
      <c r="BC108" s="163" t="str">
        <f>IF(BC107="","",VLOOKUP(BC107,'様式３－２'!$C$7:$L$48,10,FALSE))</f>
        <v/>
      </c>
      <c r="BD108" s="164" t="str">
        <f>IF(BD107="","",VLOOKUP(BD107,'様式３－２'!$C$7:$L$48,10,FALSE))</f>
        <v/>
      </c>
      <c r="BE108" s="164" t="str">
        <f>IF(BE107="","",VLOOKUP(BE107,'様式３－２'!$C$7:$L$48,10,FALSE))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77">
        <f>B107+1</f>
        <v>47</v>
      </c>
      <c r="C109" s="402"/>
      <c r="D109" s="404"/>
      <c r="E109" s="366"/>
      <c r="F109" s="405"/>
      <c r="G109" s="279"/>
      <c r="H109" s="280"/>
      <c r="I109" s="153"/>
      <c r="J109" s="154"/>
      <c r="K109" s="153"/>
      <c r="L109" s="154"/>
      <c r="M109" s="283"/>
      <c r="N109" s="284"/>
      <c r="O109" s="287"/>
      <c r="P109" s="288"/>
      <c r="Q109" s="288"/>
      <c r="R109" s="280"/>
      <c r="S109" s="256"/>
      <c r="T109" s="257"/>
      <c r="U109" s="257"/>
      <c r="V109" s="257"/>
      <c r="W109" s="258"/>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2"/>
      <c r="BG109" s="263"/>
      <c r="BH109" s="264"/>
      <c r="BI109" s="265"/>
      <c r="BJ109" s="266"/>
      <c r="BK109" s="267"/>
      <c r="BL109" s="267"/>
      <c r="BM109" s="267"/>
      <c r="BN109" s="268"/>
    </row>
    <row r="110" spans="2:66" ht="20.25" customHeight="1" x14ac:dyDescent="0.4">
      <c r="B110" s="297"/>
      <c r="C110" s="403"/>
      <c r="D110" s="406"/>
      <c r="E110" s="366"/>
      <c r="F110" s="405"/>
      <c r="G110" s="298"/>
      <c r="H110" s="299"/>
      <c r="I110" s="197"/>
      <c r="J110" s="198">
        <f>G109</f>
        <v>0</v>
      </c>
      <c r="K110" s="197"/>
      <c r="L110" s="198">
        <f>M109</f>
        <v>0</v>
      </c>
      <c r="M110" s="300"/>
      <c r="N110" s="301"/>
      <c r="O110" s="302"/>
      <c r="P110" s="303"/>
      <c r="Q110" s="303"/>
      <c r="R110" s="299"/>
      <c r="S110" s="256"/>
      <c r="T110" s="257"/>
      <c r="U110" s="257"/>
      <c r="V110" s="257"/>
      <c r="W110" s="258"/>
      <c r="X110" s="186" t="s">
        <v>203</v>
      </c>
      <c r="Y110" s="110"/>
      <c r="Z110" s="187"/>
      <c r="AA110" s="163" t="str">
        <f>IF(AA109="","",VLOOKUP(AA109,'様式３－２'!$C$7:$L$48,10,FALSE))</f>
        <v/>
      </c>
      <c r="AB110" s="164" t="str">
        <f>IF(AB109="","",VLOOKUP(AB109,'様式３－２'!$C$7:$L$48,10,FALSE))</f>
        <v/>
      </c>
      <c r="AC110" s="164" t="str">
        <f>IF(AC109="","",VLOOKUP(AC109,'様式３－２'!$C$7:$L$48,10,FALSE))</f>
        <v/>
      </c>
      <c r="AD110" s="164" t="str">
        <f>IF(AD109="","",VLOOKUP(AD109,'様式３－２'!$C$7:$L$48,10,FALSE))</f>
        <v/>
      </c>
      <c r="AE110" s="164" t="str">
        <f>IF(AE109="","",VLOOKUP(AE109,'様式３－２'!$C$7:$L$48,10,FALSE))</f>
        <v/>
      </c>
      <c r="AF110" s="164" t="str">
        <f>IF(AF109="","",VLOOKUP(AF109,'様式３－２'!$C$7:$L$48,10,FALSE))</f>
        <v/>
      </c>
      <c r="AG110" s="165" t="str">
        <f>IF(AG109="","",VLOOKUP(AG109,'様式３－２'!$C$7:$L$48,10,FALSE))</f>
        <v/>
      </c>
      <c r="AH110" s="163" t="str">
        <f>IF(AH109="","",VLOOKUP(AH109,'様式３－２'!$C$7:$L$48,10,FALSE))</f>
        <v/>
      </c>
      <c r="AI110" s="164" t="str">
        <f>IF(AI109="","",VLOOKUP(AI109,'様式３－２'!$C$7:$L$48,10,FALSE))</f>
        <v/>
      </c>
      <c r="AJ110" s="164" t="str">
        <f>IF(AJ109="","",VLOOKUP(AJ109,'様式３－２'!$C$7:$L$48,10,FALSE))</f>
        <v/>
      </c>
      <c r="AK110" s="164" t="str">
        <f>IF(AK109="","",VLOOKUP(AK109,'様式３－２'!$C$7:$L$48,10,FALSE))</f>
        <v/>
      </c>
      <c r="AL110" s="164" t="str">
        <f>IF(AL109="","",VLOOKUP(AL109,'様式３－２'!$C$7:$L$48,10,FALSE))</f>
        <v/>
      </c>
      <c r="AM110" s="164" t="str">
        <f>IF(AM109="","",VLOOKUP(AM109,'様式３－２'!$C$7:$L$48,10,FALSE))</f>
        <v/>
      </c>
      <c r="AN110" s="165" t="str">
        <f>IF(AN109="","",VLOOKUP(AN109,'様式３－２'!$C$7:$L$48,10,FALSE))</f>
        <v/>
      </c>
      <c r="AO110" s="163" t="str">
        <f>IF(AO109="","",VLOOKUP(AO109,'様式３－２'!$C$7:$L$48,10,FALSE))</f>
        <v/>
      </c>
      <c r="AP110" s="164" t="str">
        <f>IF(AP109="","",VLOOKUP(AP109,'様式３－２'!$C$7:$L$48,10,FALSE))</f>
        <v/>
      </c>
      <c r="AQ110" s="164" t="str">
        <f>IF(AQ109="","",VLOOKUP(AQ109,'様式３－２'!$C$7:$L$48,10,FALSE))</f>
        <v/>
      </c>
      <c r="AR110" s="164" t="str">
        <f>IF(AR109="","",VLOOKUP(AR109,'様式３－２'!$C$7:$L$48,10,FALSE))</f>
        <v/>
      </c>
      <c r="AS110" s="164" t="str">
        <f>IF(AS109="","",VLOOKUP(AS109,'様式３－２'!$C$7:$L$48,10,FALSE))</f>
        <v/>
      </c>
      <c r="AT110" s="164" t="str">
        <f>IF(AT109="","",VLOOKUP(AT109,'様式３－２'!$C$7:$L$48,10,FALSE))</f>
        <v/>
      </c>
      <c r="AU110" s="165" t="str">
        <f>IF(AU109="","",VLOOKUP(AU109,'様式３－２'!$C$7:$L$48,10,FALSE))</f>
        <v/>
      </c>
      <c r="AV110" s="163" t="str">
        <f>IF(AV109="","",VLOOKUP(AV109,'様式３－２'!$C$7:$L$48,10,FALSE))</f>
        <v/>
      </c>
      <c r="AW110" s="164" t="str">
        <f>IF(AW109="","",VLOOKUP(AW109,'様式３－２'!$C$7:$L$48,10,FALSE))</f>
        <v/>
      </c>
      <c r="AX110" s="164" t="str">
        <f>IF(AX109="","",VLOOKUP(AX109,'様式３－２'!$C$7:$L$48,10,FALSE))</f>
        <v/>
      </c>
      <c r="AY110" s="164" t="str">
        <f>IF(AY109="","",VLOOKUP(AY109,'様式３－２'!$C$7:$L$48,10,FALSE))</f>
        <v/>
      </c>
      <c r="AZ110" s="164" t="str">
        <f>IF(AZ109="","",VLOOKUP(AZ109,'様式３－２'!$C$7:$L$48,10,FALSE))</f>
        <v/>
      </c>
      <c r="BA110" s="164" t="str">
        <f>IF(BA109="","",VLOOKUP(BA109,'様式３－２'!$C$7:$L$48,10,FALSE))</f>
        <v/>
      </c>
      <c r="BB110" s="165" t="str">
        <f>IF(BB109="","",VLOOKUP(BB109,'様式３－２'!$C$7:$L$48,10,FALSE))</f>
        <v/>
      </c>
      <c r="BC110" s="163" t="str">
        <f>IF(BC109="","",VLOOKUP(BC109,'様式３－２'!$C$7:$L$48,10,FALSE))</f>
        <v/>
      </c>
      <c r="BD110" s="164" t="str">
        <f>IF(BD109="","",VLOOKUP(BD109,'様式３－２'!$C$7:$L$48,10,FALSE))</f>
        <v/>
      </c>
      <c r="BE110" s="164" t="str">
        <f>IF(BE109="","",VLOOKUP(BE109,'様式３－２'!$C$7:$L$48,10,FALSE))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77">
        <f>B109+1</f>
        <v>48</v>
      </c>
      <c r="C111" s="402"/>
      <c r="D111" s="404"/>
      <c r="E111" s="366"/>
      <c r="F111" s="405"/>
      <c r="G111" s="279"/>
      <c r="H111" s="280"/>
      <c r="I111" s="153"/>
      <c r="J111" s="154"/>
      <c r="K111" s="153"/>
      <c r="L111" s="154"/>
      <c r="M111" s="283"/>
      <c r="N111" s="284"/>
      <c r="O111" s="287"/>
      <c r="P111" s="288"/>
      <c r="Q111" s="288"/>
      <c r="R111" s="280"/>
      <c r="S111" s="256"/>
      <c r="T111" s="257"/>
      <c r="U111" s="257"/>
      <c r="V111" s="257"/>
      <c r="W111" s="258"/>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2"/>
      <c r="BG111" s="263"/>
      <c r="BH111" s="264"/>
      <c r="BI111" s="265"/>
      <c r="BJ111" s="266"/>
      <c r="BK111" s="267"/>
      <c r="BL111" s="267"/>
      <c r="BM111" s="267"/>
      <c r="BN111" s="268"/>
    </row>
    <row r="112" spans="2:66" ht="20.25" customHeight="1" x14ac:dyDescent="0.4">
      <c r="B112" s="297"/>
      <c r="C112" s="403"/>
      <c r="D112" s="406"/>
      <c r="E112" s="366"/>
      <c r="F112" s="405"/>
      <c r="G112" s="298"/>
      <c r="H112" s="299"/>
      <c r="I112" s="197"/>
      <c r="J112" s="198">
        <f>G111</f>
        <v>0</v>
      </c>
      <c r="K112" s="197"/>
      <c r="L112" s="198">
        <f>M111</f>
        <v>0</v>
      </c>
      <c r="M112" s="300"/>
      <c r="N112" s="301"/>
      <c r="O112" s="302"/>
      <c r="P112" s="303"/>
      <c r="Q112" s="303"/>
      <c r="R112" s="299"/>
      <c r="S112" s="256"/>
      <c r="T112" s="257"/>
      <c r="U112" s="257"/>
      <c r="V112" s="257"/>
      <c r="W112" s="258"/>
      <c r="X112" s="186" t="s">
        <v>203</v>
      </c>
      <c r="Y112" s="110"/>
      <c r="Z112" s="187"/>
      <c r="AA112" s="163" t="str">
        <f>IF(AA111="","",VLOOKUP(AA111,'様式３－２'!$C$7:$L$48,10,FALSE))</f>
        <v/>
      </c>
      <c r="AB112" s="164" t="str">
        <f>IF(AB111="","",VLOOKUP(AB111,'様式３－２'!$C$7:$L$48,10,FALSE))</f>
        <v/>
      </c>
      <c r="AC112" s="164" t="str">
        <f>IF(AC111="","",VLOOKUP(AC111,'様式３－２'!$C$7:$L$48,10,FALSE))</f>
        <v/>
      </c>
      <c r="AD112" s="164" t="str">
        <f>IF(AD111="","",VLOOKUP(AD111,'様式３－２'!$C$7:$L$48,10,FALSE))</f>
        <v/>
      </c>
      <c r="AE112" s="164" t="str">
        <f>IF(AE111="","",VLOOKUP(AE111,'様式３－２'!$C$7:$L$48,10,FALSE))</f>
        <v/>
      </c>
      <c r="AF112" s="164" t="str">
        <f>IF(AF111="","",VLOOKUP(AF111,'様式３－２'!$C$7:$L$48,10,FALSE))</f>
        <v/>
      </c>
      <c r="AG112" s="165" t="str">
        <f>IF(AG111="","",VLOOKUP(AG111,'様式３－２'!$C$7:$L$48,10,FALSE))</f>
        <v/>
      </c>
      <c r="AH112" s="163" t="str">
        <f>IF(AH111="","",VLOOKUP(AH111,'様式３－２'!$C$7:$L$48,10,FALSE))</f>
        <v/>
      </c>
      <c r="AI112" s="164" t="str">
        <f>IF(AI111="","",VLOOKUP(AI111,'様式３－２'!$C$7:$L$48,10,FALSE))</f>
        <v/>
      </c>
      <c r="AJ112" s="164" t="str">
        <f>IF(AJ111="","",VLOOKUP(AJ111,'様式３－２'!$C$7:$L$48,10,FALSE))</f>
        <v/>
      </c>
      <c r="AK112" s="164" t="str">
        <f>IF(AK111="","",VLOOKUP(AK111,'様式３－２'!$C$7:$L$48,10,FALSE))</f>
        <v/>
      </c>
      <c r="AL112" s="164" t="str">
        <f>IF(AL111="","",VLOOKUP(AL111,'様式３－２'!$C$7:$L$48,10,FALSE))</f>
        <v/>
      </c>
      <c r="AM112" s="164" t="str">
        <f>IF(AM111="","",VLOOKUP(AM111,'様式３－２'!$C$7:$L$48,10,FALSE))</f>
        <v/>
      </c>
      <c r="AN112" s="165" t="str">
        <f>IF(AN111="","",VLOOKUP(AN111,'様式３－２'!$C$7:$L$48,10,FALSE))</f>
        <v/>
      </c>
      <c r="AO112" s="163" t="str">
        <f>IF(AO111="","",VLOOKUP(AO111,'様式３－２'!$C$7:$L$48,10,FALSE))</f>
        <v/>
      </c>
      <c r="AP112" s="164" t="str">
        <f>IF(AP111="","",VLOOKUP(AP111,'様式３－２'!$C$7:$L$48,10,FALSE))</f>
        <v/>
      </c>
      <c r="AQ112" s="164" t="str">
        <f>IF(AQ111="","",VLOOKUP(AQ111,'様式３－２'!$C$7:$L$48,10,FALSE))</f>
        <v/>
      </c>
      <c r="AR112" s="164" t="str">
        <f>IF(AR111="","",VLOOKUP(AR111,'様式３－２'!$C$7:$L$48,10,FALSE))</f>
        <v/>
      </c>
      <c r="AS112" s="164" t="str">
        <f>IF(AS111="","",VLOOKUP(AS111,'様式３－２'!$C$7:$L$48,10,FALSE))</f>
        <v/>
      </c>
      <c r="AT112" s="164" t="str">
        <f>IF(AT111="","",VLOOKUP(AT111,'様式３－２'!$C$7:$L$48,10,FALSE))</f>
        <v/>
      </c>
      <c r="AU112" s="165" t="str">
        <f>IF(AU111="","",VLOOKUP(AU111,'様式３－２'!$C$7:$L$48,10,FALSE))</f>
        <v/>
      </c>
      <c r="AV112" s="163" t="str">
        <f>IF(AV111="","",VLOOKUP(AV111,'様式３－２'!$C$7:$L$48,10,FALSE))</f>
        <v/>
      </c>
      <c r="AW112" s="164" t="str">
        <f>IF(AW111="","",VLOOKUP(AW111,'様式３－２'!$C$7:$L$48,10,FALSE))</f>
        <v/>
      </c>
      <c r="AX112" s="164" t="str">
        <f>IF(AX111="","",VLOOKUP(AX111,'様式３－２'!$C$7:$L$48,10,FALSE))</f>
        <v/>
      </c>
      <c r="AY112" s="164" t="str">
        <f>IF(AY111="","",VLOOKUP(AY111,'様式３－２'!$C$7:$L$48,10,FALSE))</f>
        <v/>
      </c>
      <c r="AZ112" s="164" t="str">
        <f>IF(AZ111="","",VLOOKUP(AZ111,'様式３－２'!$C$7:$L$48,10,FALSE))</f>
        <v/>
      </c>
      <c r="BA112" s="164" t="str">
        <f>IF(BA111="","",VLOOKUP(BA111,'様式３－２'!$C$7:$L$48,10,FALSE))</f>
        <v/>
      </c>
      <c r="BB112" s="165" t="str">
        <f>IF(BB111="","",VLOOKUP(BB111,'様式３－２'!$C$7:$L$48,10,FALSE))</f>
        <v/>
      </c>
      <c r="BC112" s="163" t="str">
        <f>IF(BC111="","",VLOOKUP(BC111,'様式３－２'!$C$7:$L$48,10,FALSE))</f>
        <v/>
      </c>
      <c r="BD112" s="164" t="str">
        <f>IF(BD111="","",VLOOKUP(BD111,'様式３－２'!$C$7:$L$48,10,FALSE))</f>
        <v/>
      </c>
      <c r="BE112" s="164" t="str">
        <f>IF(BE111="","",VLOOKUP(BE111,'様式３－２'!$C$7:$L$48,10,FALSE))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77">
        <f>B111+1</f>
        <v>49</v>
      </c>
      <c r="C113" s="402"/>
      <c r="D113" s="404"/>
      <c r="E113" s="366"/>
      <c r="F113" s="405"/>
      <c r="G113" s="279"/>
      <c r="H113" s="280"/>
      <c r="I113" s="153"/>
      <c r="J113" s="154"/>
      <c r="K113" s="153"/>
      <c r="L113" s="154"/>
      <c r="M113" s="283"/>
      <c r="N113" s="284"/>
      <c r="O113" s="287"/>
      <c r="P113" s="288"/>
      <c r="Q113" s="288"/>
      <c r="R113" s="280"/>
      <c r="S113" s="256"/>
      <c r="T113" s="257"/>
      <c r="U113" s="257"/>
      <c r="V113" s="257"/>
      <c r="W113" s="258"/>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2"/>
      <c r="BG113" s="263"/>
      <c r="BH113" s="264"/>
      <c r="BI113" s="265"/>
      <c r="BJ113" s="266"/>
      <c r="BK113" s="267"/>
      <c r="BL113" s="267"/>
      <c r="BM113" s="267"/>
      <c r="BN113" s="268"/>
    </row>
    <row r="114" spans="2:66" ht="20.25" customHeight="1" x14ac:dyDescent="0.4">
      <c r="B114" s="297"/>
      <c r="C114" s="403"/>
      <c r="D114" s="406"/>
      <c r="E114" s="366"/>
      <c r="F114" s="405"/>
      <c r="G114" s="298"/>
      <c r="H114" s="299"/>
      <c r="I114" s="197"/>
      <c r="J114" s="198">
        <f>G113</f>
        <v>0</v>
      </c>
      <c r="K114" s="197"/>
      <c r="L114" s="198">
        <f>M113</f>
        <v>0</v>
      </c>
      <c r="M114" s="300"/>
      <c r="N114" s="301"/>
      <c r="O114" s="302"/>
      <c r="P114" s="303"/>
      <c r="Q114" s="303"/>
      <c r="R114" s="299"/>
      <c r="S114" s="256"/>
      <c r="T114" s="257"/>
      <c r="U114" s="257"/>
      <c r="V114" s="257"/>
      <c r="W114" s="258"/>
      <c r="X114" s="186" t="s">
        <v>203</v>
      </c>
      <c r="Y114" s="110"/>
      <c r="Z114" s="187"/>
      <c r="AA114" s="163" t="str">
        <f>IF(AA113="","",VLOOKUP(AA113,'様式３－２'!$C$7:$L$48,10,FALSE))</f>
        <v/>
      </c>
      <c r="AB114" s="164" t="str">
        <f>IF(AB113="","",VLOOKUP(AB113,'様式３－２'!$C$7:$L$48,10,FALSE))</f>
        <v/>
      </c>
      <c r="AC114" s="164" t="str">
        <f>IF(AC113="","",VLOOKUP(AC113,'様式３－２'!$C$7:$L$48,10,FALSE))</f>
        <v/>
      </c>
      <c r="AD114" s="164" t="str">
        <f>IF(AD113="","",VLOOKUP(AD113,'様式３－２'!$C$7:$L$48,10,FALSE))</f>
        <v/>
      </c>
      <c r="AE114" s="164" t="str">
        <f>IF(AE113="","",VLOOKUP(AE113,'様式３－２'!$C$7:$L$48,10,FALSE))</f>
        <v/>
      </c>
      <c r="AF114" s="164" t="str">
        <f>IF(AF113="","",VLOOKUP(AF113,'様式３－２'!$C$7:$L$48,10,FALSE))</f>
        <v/>
      </c>
      <c r="AG114" s="165" t="str">
        <f>IF(AG113="","",VLOOKUP(AG113,'様式３－２'!$C$7:$L$48,10,FALSE))</f>
        <v/>
      </c>
      <c r="AH114" s="163" t="str">
        <f>IF(AH113="","",VLOOKUP(AH113,'様式３－２'!$C$7:$L$48,10,FALSE))</f>
        <v/>
      </c>
      <c r="AI114" s="164" t="str">
        <f>IF(AI113="","",VLOOKUP(AI113,'様式３－２'!$C$7:$L$48,10,FALSE))</f>
        <v/>
      </c>
      <c r="AJ114" s="164" t="str">
        <f>IF(AJ113="","",VLOOKUP(AJ113,'様式３－２'!$C$7:$L$48,10,FALSE))</f>
        <v/>
      </c>
      <c r="AK114" s="164" t="str">
        <f>IF(AK113="","",VLOOKUP(AK113,'様式３－２'!$C$7:$L$48,10,FALSE))</f>
        <v/>
      </c>
      <c r="AL114" s="164" t="str">
        <f>IF(AL113="","",VLOOKUP(AL113,'様式３－２'!$C$7:$L$48,10,FALSE))</f>
        <v/>
      </c>
      <c r="AM114" s="164" t="str">
        <f>IF(AM113="","",VLOOKUP(AM113,'様式３－２'!$C$7:$L$48,10,FALSE))</f>
        <v/>
      </c>
      <c r="AN114" s="165" t="str">
        <f>IF(AN113="","",VLOOKUP(AN113,'様式３－２'!$C$7:$L$48,10,FALSE))</f>
        <v/>
      </c>
      <c r="AO114" s="163" t="str">
        <f>IF(AO113="","",VLOOKUP(AO113,'様式３－２'!$C$7:$L$48,10,FALSE))</f>
        <v/>
      </c>
      <c r="AP114" s="164" t="str">
        <f>IF(AP113="","",VLOOKUP(AP113,'様式３－２'!$C$7:$L$48,10,FALSE))</f>
        <v/>
      </c>
      <c r="AQ114" s="164" t="str">
        <f>IF(AQ113="","",VLOOKUP(AQ113,'様式３－２'!$C$7:$L$48,10,FALSE))</f>
        <v/>
      </c>
      <c r="AR114" s="164" t="str">
        <f>IF(AR113="","",VLOOKUP(AR113,'様式３－２'!$C$7:$L$48,10,FALSE))</f>
        <v/>
      </c>
      <c r="AS114" s="164" t="str">
        <f>IF(AS113="","",VLOOKUP(AS113,'様式３－２'!$C$7:$L$48,10,FALSE))</f>
        <v/>
      </c>
      <c r="AT114" s="164" t="str">
        <f>IF(AT113="","",VLOOKUP(AT113,'様式３－２'!$C$7:$L$48,10,FALSE))</f>
        <v/>
      </c>
      <c r="AU114" s="165" t="str">
        <f>IF(AU113="","",VLOOKUP(AU113,'様式３－２'!$C$7:$L$48,10,FALSE))</f>
        <v/>
      </c>
      <c r="AV114" s="163" t="str">
        <f>IF(AV113="","",VLOOKUP(AV113,'様式３－２'!$C$7:$L$48,10,FALSE))</f>
        <v/>
      </c>
      <c r="AW114" s="164" t="str">
        <f>IF(AW113="","",VLOOKUP(AW113,'様式３－２'!$C$7:$L$48,10,FALSE))</f>
        <v/>
      </c>
      <c r="AX114" s="164" t="str">
        <f>IF(AX113="","",VLOOKUP(AX113,'様式３－２'!$C$7:$L$48,10,FALSE))</f>
        <v/>
      </c>
      <c r="AY114" s="164" t="str">
        <f>IF(AY113="","",VLOOKUP(AY113,'様式３－２'!$C$7:$L$48,10,FALSE))</f>
        <v/>
      </c>
      <c r="AZ114" s="164" t="str">
        <f>IF(AZ113="","",VLOOKUP(AZ113,'様式３－２'!$C$7:$L$48,10,FALSE))</f>
        <v/>
      </c>
      <c r="BA114" s="164" t="str">
        <f>IF(BA113="","",VLOOKUP(BA113,'様式３－２'!$C$7:$L$48,10,FALSE))</f>
        <v/>
      </c>
      <c r="BB114" s="165" t="str">
        <f>IF(BB113="","",VLOOKUP(BB113,'様式３－２'!$C$7:$L$48,10,FALSE))</f>
        <v/>
      </c>
      <c r="BC114" s="163" t="str">
        <f>IF(BC113="","",VLOOKUP(BC113,'様式３－２'!$C$7:$L$48,10,FALSE))</f>
        <v/>
      </c>
      <c r="BD114" s="164" t="str">
        <f>IF(BD113="","",VLOOKUP(BD113,'様式３－２'!$C$7:$L$48,10,FALSE))</f>
        <v/>
      </c>
      <c r="BE114" s="164" t="str">
        <f>IF(BE113="","",VLOOKUP(BE113,'様式３－２'!$C$7:$L$48,10,FALSE))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77">
        <f>B113+1</f>
        <v>50</v>
      </c>
      <c r="C115" s="402"/>
      <c r="D115" s="404"/>
      <c r="E115" s="366"/>
      <c r="F115" s="405"/>
      <c r="G115" s="279"/>
      <c r="H115" s="280"/>
      <c r="I115" s="153"/>
      <c r="J115" s="154"/>
      <c r="K115" s="153"/>
      <c r="L115" s="154"/>
      <c r="M115" s="283"/>
      <c r="N115" s="284"/>
      <c r="O115" s="287"/>
      <c r="P115" s="288"/>
      <c r="Q115" s="288"/>
      <c r="R115" s="280"/>
      <c r="S115" s="256"/>
      <c r="T115" s="257"/>
      <c r="U115" s="257"/>
      <c r="V115" s="257"/>
      <c r="W115" s="258"/>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2"/>
      <c r="BG115" s="263"/>
      <c r="BH115" s="264"/>
      <c r="BI115" s="265"/>
      <c r="BJ115" s="266"/>
      <c r="BK115" s="267"/>
      <c r="BL115" s="267"/>
      <c r="BM115" s="267"/>
      <c r="BN115" s="268"/>
    </row>
    <row r="116" spans="2:66" ht="20.25" customHeight="1" x14ac:dyDescent="0.4">
      <c r="B116" s="297"/>
      <c r="C116" s="403"/>
      <c r="D116" s="406"/>
      <c r="E116" s="366"/>
      <c r="F116" s="405"/>
      <c r="G116" s="298"/>
      <c r="H116" s="299"/>
      <c r="I116" s="197"/>
      <c r="J116" s="198">
        <f>G115</f>
        <v>0</v>
      </c>
      <c r="K116" s="197"/>
      <c r="L116" s="198">
        <f>M115</f>
        <v>0</v>
      </c>
      <c r="M116" s="300"/>
      <c r="N116" s="301"/>
      <c r="O116" s="302"/>
      <c r="P116" s="303"/>
      <c r="Q116" s="303"/>
      <c r="R116" s="299"/>
      <c r="S116" s="256"/>
      <c r="T116" s="257"/>
      <c r="U116" s="257"/>
      <c r="V116" s="257"/>
      <c r="W116" s="258"/>
      <c r="X116" s="186" t="s">
        <v>203</v>
      </c>
      <c r="Y116" s="110"/>
      <c r="Z116" s="187"/>
      <c r="AA116" s="163" t="str">
        <f>IF(AA115="","",VLOOKUP(AA115,'様式３－２'!$C$7:$L$48,10,FALSE))</f>
        <v/>
      </c>
      <c r="AB116" s="164" t="str">
        <f>IF(AB115="","",VLOOKUP(AB115,'様式３－２'!$C$7:$L$48,10,FALSE))</f>
        <v/>
      </c>
      <c r="AC116" s="164" t="str">
        <f>IF(AC115="","",VLOOKUP(AC115,'様式３－２'!$C$7:$L$48,10,FALSE))</f>
        <v/>
      </c>
      <c r="AD116" s="164" t="str">
        <f>IF(AD115="","",VLOOKUP(AD115,'様式３－２'!$C$7:$L$48,10,FALSE))</f>
        <v/>
      </c>
      <c r="AE116" s="164" t="str">
        <f>IF(AE115="","",VLOOKUP(AE115,'様式３－２'!$C$7:$L$48,10,FALSE))</f>
        <v/>
      </c>
      <c r="AF116" s="164" t="str">
        <f>IF(AF115="","",VLOOKUP(AF115,'様式３－２'!$C$7:$L$48,10,FALSE))</f>
        <v/>
      </c>
      <c r="AG116" s="165" t="str">
        <f>IF(AG115="","",VLOOKUP(AG115,'様式３－２'!$C$7:$L$48,10,FALSE))</f>
        <v/>
      </c>
      <c r="AH116" s="163" t="str">
        <f>IF(AH115="","",VLOOKUP(AH115,'様式３－２'!$C$7:$L$48,10,FALSE))</f>
        <v/>
      </c>
      <c r="AI116" s="164" t="str">
        <f>IF(AI115="","",VLOOKUP(AI115,'様式３－２'!$C$7:$L$48,10,FALSE))</f>
        <v/>
      </c>
      <c r="AJ116" s="164" t="str">
        <f>IF(AJ115="","",VLOOKUP(AJ115,'様式３－２'!$C$7:$L$48,10,FALSE))</f>
        <v/>
      </c>
      <c r="AK116" s="164" t="str">
        <f>IF(AK115="","",VLOOKUP(AK115,'様式３－２'!$C$7:$L$48,10,FALSE))</f>
        <v/>
      </c>
      <c r="AL116" s="164" t="str">
        <f>IF(AL115="","",VLOOKUP(AL115,'様式３－２'!$C$7:$L$48,10,FALSE))</f>
        <v/>
      </c>
      <c r="AM116" s="164" t="str">
        <f>IF(AM115="","",VLOOKUP(AM115,'様式３－２'!$C$7:$L$48,10,FALSE))</f>
        <v/>
      </c>
      <c r="AN116" s="165" t="str">
        <f>IF(AN115="","",VLOOKUP(AN115,'様式３－２'!$C$7:$L$48,10,FALSE))</f>
        <v/>
      </c>
      <c r="AO116" s="163" t="str">
        <f>IF(AO115="","",VLOOKUP(AO115,'様式３－２'!$C$7:$L$48,10,FALSE))</f>
        <v/>
      </c>
      <c r="AP116" s="164" t="str">
        <f>IF(AP115="","",VLOOKUP(AP115,'様式３－２'!$C$7:$L$48,10,FALSE))</f>
        <v/>
      </c>
      <c r="AQ116" s="164" t="str">
        <f>IF(AQ115="","",VLOOKUP(AQ115,'様式３－２'!$C$7:$L$48,10,FALSE))</f>
        <v/>
      </c>
      <c r="AR116" s="164" t="str">
        <f>IF(AR115="","",VLOOKUP(AR115,'様式３－２'!$C$7:$L$48,10,FALSE))</f>
        <v/>
      </c>
      <c r="AS116" s="164" t="str">
        <f>IF(AS115="","",VLOOKUP(AS115,'様式３－２'!$C$7:$L$48,10,FALSE))</f>
        <v/>
      </c>
      <c r="AT116" s="164" t="str">
        <f>IF(AT115="","",VLOOKUP(AT115,'様式３－２'!$C$7:$L$48,10,FALSE))</f>
        <v/>
      </c>
      <c r="AU116" s="165" t="str">
        <f>IF(AU115="","",VLOOKUP(AU115,'様式３－２'!$C$7:$L$48,10,FALSE))</f>
        <v/>
      </c>
      <c r="AV116" s="163" t="str">
        <f>IF(AV115="","",VLOOKUP(AV115,'様式３－２'!$C$7:$L$48,10,FALSE))</f>
        <v/>
      </c>
      <c r="AW116" s="164" t="str">
        <f>IF(AW115="","",VLOOKUP(AW115,'様式３－２'!$C$7:$L$48,10,FALSE))</f>
        <v/>
      </c>
      <c r="AX116" s="164" t="str">
        <f>IF(AX115="","",VLOOKUP(AX115,'様式３－２'!$C$7:$L$48,10,FALSE))</f>
        <v/>
      </c>
      <c r="AY116" s="164" t="str">
        <f>IF(AY115="","",VLOOKUP(AY115,'様式３－２'!$C$7:$L$48,10,FALSE))</f>
        <v/>
      </c>
      <c r="AZ116" s="164" t="str">
        <f>IF(AZ115="","",VLOOKUP(AZ115,'様式３－２'!$C$7:$L$48,10,FALSE))</f>
        <v/>
      </c>
      <c r="BA116" s="164" t="str">
        <f>IF(BA115="","",VLOOKUP(BA115,'様式３－２'!$C$7:$L$48,10,FALSE))</f>
        <v/>
      </c>
      <c r="BB116" s="165" t="str">
        <f>IF(BB115="","",VLOOKUP(BB115,'様式３－２'!$C$7:$L$48,10,FALSE))</f>
        <v/>
      </c>
      <c r="BC116" s="163" t="str">
        <f>IF(BC115="","",VLOOKUP(BC115,'様式３－２'!$C$7:$L$48,10,FALSE))</f>
        <v/>
      </c>
      <c r="BD116" s="164" t="str">
        <f>IF(BD115="","",VLOOKUP(BD115,'様式３－２'!$C$7:$L$48,10,FALSE))</f>
        <v/>
      </c>
      <c r="BE116" s="164" t="str">
        <f>IF(BE115="","",VLOOKUP(BE115,'様式３－２'!$C$7:$L$48,10,FALSE))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77">
        <f>B115+1</f>
        <v>51</v>
      </c>
      <c r="C117" s="402"/>
      <c r="D117" s="404"/>
      <c r="E117" s="366"/>
      <c r="F117" s="405"/>
      <c r="G117" s="279"/>
      <c r="H117" s="280"/>
      <c r="I117" s="153"/>
      <c r="J117" s="154"/>
      <c r="K117" s="153"/>
      <c r="L117" s="154"/>
      <c r="M117" s="283"/>
      <c r="N117" s="284"/>
      <c r="O117" s="287"/>
      <c r="P117" s="288"/>
      <c r="Q117" s="288"/>
      <c r="R117" s="280"/>
      <c r="S117" s="256"/>
      <c r="T117" s="257"/>
      <c r="U117" s="257"/>
      <c r="V117" s="257"/>
      <c r="W117" s="258"/>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2"/>
      <c r="BG117" s="263"/>
      <c r="BH117" s="264"/>
      <c r="BI117" s="265"/>
      <c r="BJ117" s="266"/>
      <c r="BK117" s="267"/>
      <c r="BL117" s="267"/>
      <c r="BM117" s="267"/>
      <c r="BN117" s="268"/>
    </row>
    <row r="118" spans="2:66" ht="20.25" customHeight="1" x14ac:dyDescent="0.4">
      <c r="B118" s="297"/>
      <c r="C118" s="403"/>
      <c r="D118" s="406"/>
      <c r="E118" s="366"/>
      <c r="F118" s="405"/>
      <c r="G118" s="298"/>
      <c r="H118" s="299"/>
      <c r="I118" s="197"/>
      <c r="J118" s="198">
        <f>G117</f>
        <v>0</v>
      </c>
      <c r="K118" s="197"/>
      <c r="L118" s="198">
        <f>M117</f>
        <v>0</v>
      </c>
      <c r="M118" s="300"/>
      <c r="N118" s="301"/>
      <c r="O118" s="302"/>
      <c r="P118" s="303"/>
      <c r="Q118" s="303"/>
      <c r="R118" s="299"/>
      <c r="S118" s="256"/>
      <c r="T118" s="257"/>
      <c r="U118" s="257"/>
      <c r="V118" s="257"/>
      <c r="W118" s="258"/>
      <c r="X118" s="186" t="s">
        <v>203</v>
      </c>
      <c r="Y118" s="110"/>
      <c r="Z118" s="187"/>
      <c r="AA118" s="163" t="str">
        <f>IF(AA117="","",VLOOKUP(AA117,'様式３－２'!$C$7:$L$48,10,FALSE))</f>
        <v/>
      </c>
      <c r="AB118" s="164" t="str">
        <f>IF(AB117="","",VLOOKUP(AB117,'様式３－２'!$C$7:$L$48,10,FALSE))</f>
        <v/>
      </c>
      <c r="AC118" s="164" t="str">
        <f>IF(AC117="","",VLOOKUP(AC117,'様式３－２'!$C$7:$L$48,10,FALSE))</f>
        <v/>
      </c>
      <c r="AD118" s="164" t="str">
        <f>IF(AD117="","",VLOOKUP(AD117,'様式３－２'!$C$7:$L$48,10,FALSE))</f>
        <v/>
      </c>
      <c r="AE118" s="164" t="str">
        <f>IF(AE117="","",VLOOKUP(AE117,'様式３－２'!$C$7:$L$48,10,FALSE))</f>
        <v/>
      </c>
      <c r="AF118" s="164" t="str">
        <f>IF(AF117="","",VLOOKUP(AF117,'様式３－２'!$C$7:$L$48,10,FALSE))</f>
        <v/>
      </c>
      <c r="AG118" s="165" t="str">
        <f>IF(AG117="","",VLOOKUP(AG117,'様式３－２'!$C$7:$L$48,10,FALSE))</f>
        <v/>
      </c>
      <c r="AH118" s="163" t="str">
        <f>IF(AH117="","",VLOOKUP(AH117,'様式３－２'!$C$7:$L$48,10,FALSE))</f>
        <v/>
      </c>
      <c r="AI118" s="164" t="str">
        <f>IF(AI117="","",VLOOKUP(AI117,'様式３－２'!$C$7:$L$48,10,FALSE))</f>
        <v/>
      </c>
      <c r="AJ118" s="164" t="str">
        <f>IF(AJ117="","",VLOOKUP(AJ117,'様式３－２'!$C$7:$L$48,10,FALSE))</f>
        <v/>
      </c>
      <c r="AK118" s="164" t="str">
        <f>IF(AK117="","",VLOOKUP(AK117,'様式３－２'!$C$7:$L$48,10,FALSE))</f>
        <v/>
      </c>
      <c r="AL118" s="164" t="str">
        <f>IF(AL117="","",VLOOKUP(AL117,'様式３－２'!$C$7:$L$48,10,FALSE))</f>
        <v/>
      </c>
      <c r="AM118" s="164" t="str">
        <f>IF(AM117="","",VLOOKUP(AM117,'様式３－２'!$C$7:$L$48,10,FALSE))</f>
        <v/>
      </c>
      <c r="AN118" s="165" t="str">
        <f>IF(AN117="","",VLOOKUP(AN117,'様式３－２'!$C$7:$L$48,10,FALSE))</f>
        <v/>
      </c>
      <c r="AO118" s="163" t="str">
        <f>IF(AO117="","",VLOOKUP(AO117,'様式３－２'!$C$7:$L$48,10,FALSE))</f>
        <v/>
      </c>
      <c r="AP118" s="164" t="str">
        <f>IF(AP117="","",VLOOKUP(AP117,'様式３－２'!$C$7:$L$48,10,FALSE))</f>
        <v/>
      </c>
      <c r="AQ118" s="164" t="str">
        <f>IF(AQ117="","",VLOOKUP(AQ117,'様式３－２'!$C$7:$L$48,10,FALSE))</f>
        <v/>
      </c>
      <c r="AR118" s="164" t="str">
        <f>IF(AR117="","",VLOOKUP(AR117,'様式３－２'!$C$7:$L$48,10,FALSE))</f>
        <v/>
      </c>
      <c r="AS118" s="164" t="str">
        <f>IF(AS117="","",VLOOKUP(AS117,'様式３－２'!$C$7:$L$48,10,FALSE))</f>
        <v/>
      </c>
      <c r="AT118" s="164" t="str">
        <f>IF(AT117="","",VLOOKUP(AT117,'様式３－２'!$C$7:$L$48,10,FALSE))</f>
        <v/>
      </c>
      <c r="AU118" s="165" t="str">
        <f>IF(AU117="","",VLOOKUP(AU117,'様式３－２'!$C$7:$L$48,10,FALSE))</f>
        <v/>
      </c>
      <c r="AV118" s="163" t="str">
        <f>IF(AV117="","",VLOOKUP(AV117,'様式３－２'!$C$7:$L$48,10,FALSE))</f>
        <v/>
      </c>
      <c r="AW118" s="164" t="str">
        <f>IF(AW117="","",VLOOKUP(AW117,'様式３－２'!$C$7:$L$48,10,FALSE))</f>
        <v/>
      </c>
      <c r="AX118" s="164" t="str">
        <f>IF(AX117="","",VLOOKUP(AX117,'様式３－２'!$C$7:$L$48,10,FALSE))</f>
        <v/>
      </c>
      <c r="AY118" s="164" t="str">
        <f>IF(AY117="","",VLOOKUP(AY117,'様式３－２'!$C$7:$L$48,10,FALSE))</f>
        <v/>
      </c>
      <c r="AZ118" s="164" t="str">
        <f>IF(AZ117="","",VLOOKUP(AZ117,'様式３－２'!$C$7:$L$48,10,FALSE))</f>
        <v/>
      </c>
      <c r="BA118" s="164" t="str">
        <f>IF(BA117="","",VLOOKUP(BA117,'様式３－２'!$C$7:$L$48,10,FALSE))</f>
        <v/>
      </c>
      <c r="BB118" s="165" t="str">
        <f>IF(BB117="","",VLOOKUP(BB117,'様式３－２'!$C$7:$L$48,10,FALSE))</f>
        <v/>
      </c>
      <c r="BC118" s="163" t="str">
        <f>IF(BC117="","",VLOOKUP(BC117,'様式３－２'!$C$7:$L$48,10,FALSE))</f>
        <v/>
      </c>
      <c r="BD118" s="164" t="str">
        <f>IF(BD117="","",VLOOKUP(BD117,'様式３－２'!$C$7:$L$48,10,FALSE))</f>
        <v/>
      </c>
      <c r="BE118" s="164" t="str">
        <f>IF(BE117="","",VLOOKUP(BE117,'様式３－２'!$C$7:$L$48,10,FALSE))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77">
        <f>B117+1</f>
        <v>52</v>
      </c>
      <c r="C119" s="402"/>
      <c r="D119" s="404"/>
      <c r="E119" s="366"/>
      <c r="F119" s="405"/>
      <c r="G119" s="279"/>
      <c r="H119" s="280"/>
      <c r="I119" s="153"/>
      <c r="J119" s="154"/>
      <c r="K119" s="153"/>
      <c r="L119" s="154"/>
      <c r="M119" s="283"/>
      <c r="N119" s="284"/>
      <c r="O119" s="287"/>
      <c r="P119" s="288"/>
      <c r="Q119" s="288"/>
      <c r="R119" s="280"/>
      <c r="S119" s="256"/>
      <c r="T119" s="257"/>
      <c r="U119" s="257"/>
      <c r="V119" s="257"/>
      <c r="W119" s="258"/>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2"/>
      <c r="BG119" s="263"/>
      <c r="BH119" s="264"/>
      <c r="BI119" s="265"/>
      <c r="BJ119" s="266"/>
      <c r="BK119" s="267"/>
      <c r="BL119" s="267"/>
      <c r="BM119" s="267"/>
      <c r="BN119" s="268"/>
    </row>
    <row r="120" spans="2:66" ht="20.25" customHeight="1" x14ac:dyDescent="0.4">
      <c r="B120" s="297"/>
      <c r="C120" s="403"/>
      <c r="D120" s="406"/>
      <c r="E120" s="366"/>
      <c r="F120" s="405"/>
      <c r="G120" s="298"/>
      <c r="H120" s="299"/>
      <c r="I120" s="197"/>
      <c r="J120" s="198">
        <f>G119</f>
        <v>0</v>
      </c>
      <c r="K120" s="197"/>
      <c r="L120" s="198">
        <f>M119</f>
        <v>0</v>
      </c>
      <c r="M120" s="300"/>
      <c r="N120" s="301"/>
      <c r="O120" s="302"/>
      <c r="P120" s="303"/>
      <c r="Q120" s="303"/>
      <c r="R120" s="299"/>
      <c r="S120" s="256"/>
      <c r="T120" s="257"/>
      <c r="U120" s="257"/>
      <c r="V120" s="257"/>
      <c r="W120" s="258"/>
      <c r="X120" s="186" t="s">
        <v>203</v>
      </c>
      <c r="Y120" s="110"/>
      <c r="Z120" s="187"/>
      <c r="AA120" s="163" t="str">
        <f>IF(AA119="","",VLOOKUP(AA119,'様式３－２'!$C$7:$L$48,10,FALSE))</f>
        <v/>
      </c>
      <c r="AB120" s="164" t="str">
        <f>IF(AB119="","",VLOOKUP(AB119,'様式３－２'!$C$7:$L$48,10,FALSE))</f>
        <v/>
      </c>
      <c r="AC120" s="164" t="str">
        <f>IF(AC119="","",VLOOKUP(AC119,'様式３－２'!$C$7:$L$48,10,FALSE))</f>
        <v/>
      </c>
      <c r="AD120" s="164" t="str">
        <f>IF(AD119="","",VLOOKUP(AD119,'様式３－２'!$C$7:$L$48,10,FALSE))</f>
        <v/>
      </c>
      <c r="AE120" s="164" t="str">
        <f>IF(AE119="","",VLOOKUP(AE119,'様式３－２'!$C$7:$L$48,10,FALSE))</f>
        <v/>
      </c>
      <c r="AF120" s="164" t="str">
        <f>IF(AF119="","",VLOOKUP(AF119,'様式３－２'!$C$7:$L$48,10,FALSE))</f>
        <v/>
      </c>
      <c r="AG120" s="165" t="str">
        <f>IF(AG119="","",VLOOKUP(AG119,'様式３－２'!$C$7:$L$48,10,FALSE))</f>
        <v/>
      </c>
      <c r="AH120" s="163" t="str">
        <f>IF(AH119="","",VLOOKUP(AH119,'様式３－２'!$C$7:$L$48,10,FALSE))</f>
        <v/>
      </c>
      <c r="AI120" s="164" t="str">
        <f>IF(AI119="","",VLOOKUP(AI119,'様式３－２'!$C$7:$L$48,10,FALSE))</f>
        <v/>
      </c>
      <c r="AJ120" s="164" t="str">
        <f>IF(AJ119="","",VLOOKUP(AJ119,'様式３－２'!$C$7:$L$48,10,FALSE))</f>
        <v/>
      </c>
      <c r="AK120" s="164" t="str">
        <f>IF(AK119="","",VLOOKUP(AK119,'様式３－２'!$C$7:$L$48,10,FALSE))</f>
        <v/>
      </c>
      <c r="AL120" s="164" t="str">
        <f>IF(AL119="","",VLOOKUP(AL119,'様式３－２'!$C$7:$L$48,10,FALSE))</f>
        <v/>
      </c>
      <c r="AM120" s="164" t="str">
        <f>IF(AM119="","",VLOOKUP(AM119,'様式３－２'!$C$7:$L$48,10,FALSE))</f>
        <v/>
      </c>
      <c r="AN120" s="165" t="str">
        <f>IF(AN119="","",VLOOKUP(AN119,'様式３－２'!$C$7:$L$48,10,FALSE))</f>
        <v/>
      </c>
      <c r="AO120" s="163" t="str">
        <f>IF(AO119="","",VLOOKUP(AO119,'様式３－２'!$C$7:$L$48,10,FALSE))</f>
        <v/>
      </c>
      <c r="AP120" s="164" t="str">
        <f>IF(AP119="","",VLOOKUP(AP119,'様式３－２'!$C$7:$L$48,10,FALSE))</f>
        <v/>
      </c>
      <c r="AQ120" s="164" t="str">
        <f>IF(AQ119="","",VLOOKUP(AQ119,'様式３－２'!$C$7:$L$48,10,FALSE))</f>
        <v/>
      </c>
      <c r="AR120" s="164" t="str">
        <f>IF(AR119="","",VLOOKUP(AR119,'様式３－２'!$C$7:$L$48,10,FALSE))</f>
        <v/>
      </c>
      <c r="AS120" s="164" t="str">
        <f>IF(AS119="","",VLOOKUP(AS119,'様式３－２'!$C$7:$L$48,10,FALSE))</f>
        <v/>
      </c>
      <c r="AT120" s="164" t="str">
        <f>IF(AT119="","",VLOOKUP(AT119,'様式３－２'!$C$7:$L$48,10,FALSE))</f>
        <v/>
      </c>
      <c r="AU120" s="165" t="str">
        <f>IF(AU119="","",VLOOKUP(AU119,'様式３－２'!$C$7:$L$48,10,FALSE))</f>
        <v/>
      </c>
      <c r="AV120" s="163" t="str">
        <f>IF(AV119="","",VLOOKUP(AV119,'様式３－２'!$C$7:$L$48,10,FALSE))</f>
        <v/>
      </c>
      <c r="AW120" s="164" t="str">
        <f>IF(AW119="","",VLOOKUP(AW119,'様式３－２'!$C$7:$L$48,10,FALSE))</f>
        <v/>
      </c>
      <c r="AX120" s="164" t="str">
        <f>IF(AX119="","",VLOOKUP(AX119,'様式３－２'!$C$7:$L$48,10,FALSE))</f>
        <v/>
      </c>
      <c r="AY120" s="164" t="str">
        <f>IF(AY119="","",VLOOKUP(AY119,'様式３－２'!$C$7:$L$48,10,FALSE))</f>
        <v/>
      </c>
      <c r="AZ120" s="164" t="str">
        <f>IF(AZ119="","",VLOOKUP(AZ119,'様式３－２'!$C$7:$L$48,10,FALSE))</f>
        <v/>
      </c>
      <c r="BA120" s="164" t="str">
        <f>IF(BA119="","",VLOOKUP(BA119,'様式３－２'!$C$7:$L$48,10,FALSE))</f>
        <v/>
      </c>
      <c r="BB120" s="165" t="str">
        <f>IF(BB119="","",VLOOKUP(BB119,'様式３－２'!$C$7:$L$48,10,FALSE))</f>
        <v/>
      </c>
      <c r="BC120" s="163" t="str">
        <f>IF(BC119="","",VLOOKUP(BC119,'様式３－２'!$C$7:$L$48,10,FALSE))</f>
        <v/>
      </c>
      <c r="BD120" s="164" t="str">
        <f>IF(BD119="","",VLOOKUP(BD119,'様式３－２'!$C$7:$L$48,10,FALSE))</f>
        <v/>
      </c>
      <c r="BE120" s="164" t="str">
        <f>IF(BE119="","",VLOOKUP(BE119,'様式３－２'!$C$7:$L$48,10,FALSE))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77">
        <f>B119+1</f>
        <v>53</v>
      </c>
      <c r="C121" s="402"/>
      <c r="D121" s="404"/>
      <c r="E121" s="366"/>
      <c r="F121" s="405"/>
      <c r="G121" s="279"/>
      <c r="H121" s="280"/>
      <c r="I121" s="153"/>
      <c r="J121" s="154"/>
      <c r="K121" s="153"/>
      <c r="L121" s="154"/>
      <c r="M121" s="283"/>
      <c r="N121" s="284"/>
      <c r="O121" s="287"/>
      <c r="P121" s="288"/>
      <c r="Q121" s="288"/>
      <c r="R121" s="280"/>
      <c r="S121" s="256"/>
      <c r="T121" s="257"/>
      <c r="U121" s="257"/>
      <c r="V121" s="257"/>
      <c r="W121" s="258"/>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2"/>
      <c r="BG121" s="263"/>
      <c r="BH121" s="264"/>
      <c r="BI121" s="265"/>
      <c r="BJ121" s="266"/>
      <c r="BK121" s="267"/>
      <c r="BL121" s="267"/>
      <c r="BM121" s="267"/>
      <c r="BN121" s="268"/>
    </row>
    <row r="122" spans="2:66" ht="20.25" customHeight="1" x14ac:dyDescent="0.4">
      <c r="B122" s="297"/>
      <c r="C122" s="403"/>
      <c r="D122" s="406"/>
      <c r="E122" s="366"/>
      <c r="F122" s="405"/>
      <c r="G122" s="298"/>
      <c r="H122" s="299"/>
      <c r="I122" s="197"/>
      <c r="J122" s="198">
        <f>G121</f>
        <v>0</v>
      </c>
      <c r="K122" s="197"/>
      <c r="L122" s="198">
        <f>M121</f>
        <v>0</v>
      </c>
      <c r="M122" s="300"/>
      <c r="N122" s="301"/>
      <c r="O122" s="302"/>
      <c r="P122" s="303"/>
      <c r="Q122" s="303"/>
      <c r="R122" s="299"/>
      <c r="S122" s="256"/>
      <c r="T122" s="257"/>
      <c r="U122" s="257"/>
      <c r="V122" s="257"/>
      <c r="W122" s="258"/>
      <c r="X122" s="186" t="s">
        <v>203</v>
      </c>
      <c r="Y122" s="110"/>
      <c r="Z122" s="187"/>
      <c r="AA122" s="163" t="str">
        <f>IF(AA121="","",VLOOKUP(AA121,'様式３－２'!$C$7:$L$48,10,FALSE))</f>
        <v/>
      </c>
      <c r="AB122" s="164" t="str">
        <f>IF(AB121="","",VLOOKUP(AB121,'様式３－２'!$C$7:$L$48,10,FALSE))</f>
        <v/>
      </c>
      <c r="AC122" s="164" t="str">
        <f>IF(AC121="","",VLOOKUP(AC121,'様式３－２'!$C$7:$L$48,10,FALSE))</f>
        <v/>
      </c>
      <c r="AD122" s="164" t="str">
        <f>IF(AD121="","",VLOOKUP(AD121,'様式３－２'!$C$7:$L$48,10,FALSE))</f>
        <v/>
      </c>
      <c r="AE122" s="164" t="str">
        <f>IF(AE121="","",VLOOKUP(AE121,'様式３－２'!$C$7:$L$48,10,FALSE))</f>
        <v/>
      </c>
      <c r="AF122" s="164" t="str">
        <f>IF(AF121="","",VLOOKUP(AF121,'様式３－２'!$C$7:$L$48,10,FALSE))</f>
        <v/>
      </c>
      <c r="AG122" s="165" t="str">
        <f>IF(AG121="","",VLOOKUP(AG121,'様式３－２'!$C$7:$L$48,10,FALSE))</f>
        <v/>
      </c>
      <c r="AH122" s="163" t="str">
        <f>IF(AH121="","",VLOOKUP(AH121,'様式３－２'!$C$7:$L$48,10,FALSE))</f>
        <v/>
      </c>
      <c r="AI122" s="164" t="str">
        <f>IF(AI121="","",VLOOKUP(AI121,'様式３－２'!$C$7:$L$48,10,FALSE))</f>
        <v/>
      </c>
      <c r="AJ122" s="164" t="str">
        <f>IF(AJ121="","",VLOOKUP(AJ121,'様式３－２'!$C$7:$L$48,10,FALSE))</f>
        <v/>
      </c>
      <c r="AK122" s="164" t="str">
        <f>IF(AK121="","",VLOOKUP(AK121,'様式３－２'!$C$7:$L$48,10,FALSE))</f>
        <v/>
      </c>
      <c r="AL122" s="164" t="str">
        <f>IF(AL121="","",VLOOKUP(AL121,'様式３－２'!$C$7:$L$48,10,FALSE))</f>
        <v/>
      </c>
      <c r="AM122" s="164" t="str">
        <f>IF(AM121="","",VLOOKUP(AM121,'様式３－２'!$C$7:$L$48,10,FALSE))</f>
        <v/>
      </c>
      <c r="AN122" s="165" t="str">
        <f>IF(AN121="","",VLOOKUP(AN121,'様式３－２'!$C$7:$L$48,10,FALSE))</f>
        <v/>
      </c>
      <c r="AO122" s="163" t="str">
        <f>IF(AO121="","",VLOOKUP(AO121,'様式３－２'!$C$7:$L$48,10,FALSE))</f>
        <v/>
      </c>
      <c r="AP122" s="164" t="str">
        <f>IF(AP121="","",VLOOKUP(AP121,'様式３－２'!$C$7:$L$48,10,FALSE))</f>
        <v/>
      </c>
      <c r="AQ122" s="164" t="str">
        <f>IF(AQ121="","",VLOOKUP(AQ121,'様式３－２'!$C$7:$L$48,10,FALSE))</f>
        <v/>
      </c>
      <c r="AR122" s="164" t="str">
        <f>IF(AR121="","",VLOOKUP(AR121,'様式３－２'!$C$7:$L$48,10,FALSE))</f>
        <v/>
      </c>
      <c r="AS122" s="164" t="str">
        <f>IF(AS121="","",VLOOKUP(AS121,'様式３－２'!$C$7:$L$48,10,FALSE))</f>
        <v/>
      </c>
      <c r="AT122" s="164" t="str">
        <f>IF(AT121="","",VLOOKUP(AT121,'様式３－２'!$C$7:$L$48,10,FALSE))</f>
        <v/>
      </c>
      <c r="AU122" s="165" t="str">
        <f>IF(AU121="","",VLOOKUP(AU121,'様式３－２'!$C$7:$L$48,10,FALSE))</f>
        <v/>
      </c>
      <c r="AV122" s="163" t="str">
        <f>IF(AV121="","",VLOOKUP(AV121,'様式３－２'!$C$7:$L$48,10,FALSE))</f>
        <v/>
      </c>
      <c r="AW122" s="164" t="str">
        <f>IF(AW121="","",VLOOKUP(AW121,'様式３－２'!$C$7:$L$48,10,FALSE))</f>
        <v/>
      </c>
      <c r="AX122" s="164" t="str">
        <f>IF(AX121="","",VLOOKUP(AX121,'様式３－２'!$C$7:$L$48,10,FALSE))</f>
        <v/>
      </c>
      <c r="AY122" s="164" t="str">
        <f>IF(AY121="","",VLOOKUP(AY121,'様式３－２'!$C$7:$L$48,10,FALSE))</f>
        <v/>
      </c>
      <c r="AZ122" s="164" t="str">
        <f>IF(AZ121="","",VLOOKUP(AZ121,'様式３－２'!$C$7:$L$48,10,FALSE))</f>
        <v/>
      </c>
      <c r="BA122" s="164" t="str">
        <f>IF(BA121="","",VLOOKUP(BA121,'様式３－２'!$C$7:$L$48,10,FALSE))</f>
        <v/>
      </c>
      <c r="BB122" s="165" t="str">
        <f>IF(BB121="","",VLOOKUP(BB121,'様式３－２'!$C$7:$L$48,10,FALSE))</f>
        <v/>
      </c>
      <c r="BC122" s="163" t="str">
        <f>IF(BC121="","",VLOOKUP(BC121,'様式３－２'!$C$7:$L$48,10,FALSE))</f>
        <v/>
      </c>
      <c r="BD122" s="164" t="str">
        <f>IF(BD121="","",VLOOKUP(BD121,'様式３－２'!$C$7:$L$48,10,FALSE))</f>
        <v/>
      </c>
      <c r="BE122" s="164" t="str">
        <f>IF(BE121="","",VLOOKUP(BE121,'様式３－２'!$C$7:$L$48,10,FALSE))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77">
        <f>B121+1</f>
        <v>54</v>
      </c>
      <c r="C123" s="402"/>
      <c r="D123" s="404"/>
      <c r="E123" s="366"/>
      <c r="F123" s="405"/>
      <c r="G123" s="279"/>
      <c r="H123" s="280"/>
      <c r="I123" s="153"/>
      <c r="J123" s="154"/>
      <c r="K123" s="153"/>
      <c r="L123" s="154"/>
      <c r="M123" s="283"/>
      <c r="N123" s="284"/>
      <c r="O123" s="287"/>
      <c r="P123" s="288"/>
      <c r="Q123" s="288"/>
      <c r="R123" s="280"/>
      <c r="S123" s="256"/>
      <c r="T123" s="257"/>
      <c r="U123" s="257"/>
      <c r="V123" s="257"/>
      <c r="W123" s="258"/>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2"/>
      <c r="BG123" s="263"/>
      <c r="BH123" s="264"/>
      <c r="BI123" s="265"/>
      <c r="BJ123" s="266"/>
      <c r="BK123" s="267"/>
      <c r="BL123" s="267"/>
      <c r="BM123" s="267"/>
      <c r="BN123" s="268"/>
    </row>
    <row r="124" spans="2:66" ht="20.25" customHeight="1" x14ac:dyDescent="0.4">
      <c r="B124" s="297"/>
      <c r="C124" s="403"/>
      <c r="D124" s="406"/>
      <c r="E124" s="366"/>
      <c r="F124" s="405"/>
      <c r="G124" s="298"/>
      <c r="H124" s="299"/>
      <c r="I124" s="197"/>
      <c r="J124" s="198">
        <f>G123</f>
        <v>0</v>
      </c>
      <c r="K124" s="197"/>
      <c r="L124" s="198">
        <f>M123</f>
        <v>0</v>
      </c>
      <c r="M124" s="300"/>
      <c r="N124" s="301"/>
      <c r="O124" s="302"/>
      <c r="P124" s="303"/>
      <c r="Q124" s="303"/>
      <c r="R124" s="299"/>
      <c r="S124" s="256"/>
      <c r="T124" s="257"/>
      <c r="U124" s="257"/>
      <c r="V124" s="257"/>
      <c r="W124" s="258"/>
      <c r="X124" s="186" t="s">
        <v>203</v>
      </c>
      <c r="Y124" s="110"/>
      <c r="Z124" s="187"/>
      <c r="AA124" s="163" t="str">
        <f>IF(AA123="","",VLOOKUP(AA123,'様式３－２'!$C$7:$L$48,10,FALSE))</f>
        <v/>
      </c>
      <c r="AB124" s="164" t="str">
        <f>IF(AB123="","",VLOOKUP(AB123,'様式３－２'!$C$7:$L$48,10,FALSE))</f>
        <v/>
      </c>
      <c r="AC124" s="164" t="str">
        <f>IF(AC123="","",VLOOKUP(AC123,'様式３－２'!$C$7:$L$48,10,FALSE))</f>
        <v/>
      </c>
      <c r="AD124" s="164" t="str">
        <f>IF(AD123="","",VLOOKUP(AD123,'様式３－２'!$C$7:$L$48,10,FALSE))</f>
        <v/>
      </c>
      <c r="AE124" s="164" t="str">
        <f>IF(AE123="","",VLOOKUP(AE123,'様式３－２'!$C$7:$L$48,10,FALSE))</f>
        <v/>
      </c>
      <c r="AF124" s="164" t="str">
        <f>IF(AF123="","",VLOOKUP(AF123,'様式３－２'!$C$7:$L$48,10,FALSE))</f>
        <v/>
      </c>
      <c r="AG124" s="165" t="str">
        <f>IF(AG123="","",VLOOKUP(AG123,'様式３－２'!$C$7:$L$48,10,FALSE))</f>
        <v/>
      </c>
      <c r="AH124" s="163" t="str">
        <f>IF(AH123="","",VLOOKUP(AH123,'様式３－２'!$C$7:$L$48,10,FALSE))</f>
        <v/>
      </c>
      <c r="AI124" s="164" t="str">
        <f>IF(AI123="","",VLOOKUP(AI123,'様式３－２'!$C$7:$L$48,10,FALSE))</f>
        <v/>
      </c>
      <c r="AJ124" s="164" t="str">
        <f>IF(AJ123="","",VLOOKUP(AJ123,'様式３－２'!$C$7:$L$48,10,FALSE))</f>
        <v/>
      </c>
      <c r="AK124" s="164" t="str">
        <f>IF(AK123="","",VLOOKUP(AK123,'様式３－２'!$C$7:$L$48,10,FALSE))</f>
        <v/>
      </c>
      <c r="AL124" s="164" t="str">
        <f>IF(AL123="","",VLOOKUP(AL123,'様式３－２'!$C$7:$L$48,10,FALSE))</f>
        <v/>
      </c>
      <c r="AM124" s="164" t="str">
        <f>IF(AM123="","",VLOOKUP(AM123,'様式３－２'!$C$7:$L$48,10,FALSE))</f>
        <v/>
      </c>
      <c r="AN124" s="165" t="str">
        <f>IF(AN123="","",VLOOKUP(AN123,'様式３－２'!$C$7:$L$48,10,FALSE))</f>
        <v/>
      </c>
      <c r="AO124" s="163" t="str">
        <f>IF(AO123="","",VLOOKUP(AO123,'様式３－２'!$C$7:$L$48,10,FALSE))</f>
        <v/>
      </c>
      <c r="AP124" s="164" t="str">
        <f>IF(AP123="","",VLOOKUP(AP123,'様式３－２'!$C$7:$L$48,10,FALSE))</f>
        <v/>
      </c>
      <c r="AQ124" s="164" t="str">
        <f>IF(AQ123="","",VLOOKUP(AQ123,'様式３－２'!$C$7:$L$48,10,FALSE))</f>
        <v/>
      </c>
      <c r="AR124" s="164" t="str">
        <f>IF(AR123="","",VLOOKUP(AR123,'様式３－２'!$C$7:$L$48,10,FALSE))</f>
        <v/>
      </c>
      <c r="AS124" s="164" t="str">
        <f>IF(AS123="","",VLOOKUP(AS123,'様式３－２'!$C$7:$L$48,10,FALSE))</f>
        <v/>
      </c>
      <c r="AT124" s="164" t="str">
        <f>IF(AT123="","",VLOOKUP(AT123,'様式３－２'!$C$7:$L$48,10,FALSE))</f>
        <v/>
      </c>
      <c r="AU124" s="165" t="str">
        <f>IF(AU123="","",VLOOKUP(AU123,'様式３－２'!$C$7:$L$48,10,FALSE))</f>
        <v/>
      </c>
      <c r="AV124" s="163" t="str">
        <f>IF(AV123="","",VLOOKUP(AV123,'様式３－２'!$C$7:$L$48,10,FALSE))</f>
        <v/>
      </c>
      <c r="AW124" s="164" t="str">
        <f>IF(AW123="","",VLOOKUP(AW123,'様式３－２'!$C$7:$L$48,10,FALSE))</f>
        <v/>
      </c>
      <c r="AX124" s="164" t="str">
        <f>IF(AX123="","",VLOOKUP(AX123,'様式３－２'!$C$7:$L$48,10,FALSE))</f>
        <v/>
      </c>
      <c r="AY124" s="164" t="str">
        <f>IF(AY123="","",VLOOKUP(AY123,'様式３－２'!$C$7:$L$48,10,FALSE))</f>
        <v/>
      </c>
      <c r="AZ124" s="164" t="str">
        <f>IF(AZ123="","",VLOOKUP(AZ123,'様式３－２'!$C$7:$L$48,10,FALSE))</f>
        <v/>
      </c>
      <c r="BA124" s="164" t="str">
        <f>IF(BA123="","",VLOOKUP(BA123,'様式３－２'!$C$7:$L$48,10,FALSE))</f>
        <v/>
      </c>
      <c r="BB124" s="165" t="str">
        <f>IF(BB123="","",VLOOKUP(BB123,'様式３－２'!$C$7:$L$48,10,FALSE))</f>
        <v/>
      </c>
      <c r="BC124" s="163" t="str">
        <f>IF(BC123="","",VLOOKUP(BC123,'様式３－２'!$C$7:$L$48,10,FALSE))</f>
        <v/>
      </c>
      <c r="BD124" s="164" t="str">
        <f>IF(BD123="","",VLOOKUP(BD123,'様式３－２'!$C$7:$L$48,10,FALSE))</f>
        <v/>
      </c>
      <c r="BE124" s="164" t="str">
        <f>IF(BE123="","",VLOOKUP(BE123,'様式３－２'!$C$7:$L$48,10,FALSE))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77">
        <f>B123+1</f>
        <v>55</v>
      </c>
      <c r="C125" s="402"/>
      <c r="D125" s="404"/>
      <c r="E125" s="366"/>
      <c r="F125" s="405"/>
      <c r="G125" s="279"/>
      <c r="H125" s="280"/>
      <c r="I125" s="153"/>
      <c r="J125" s="154"/>
      <c r="K125" s="153"/>
      <c r="L125" s="154"/>
      <c r="M125" s="283"/>
      <c r="N125" s="284"/>
      <c r="O125" s="287"/>
      <c r="P125" s="288"/>
      <c r="Q125" s="288"/>
      <c r="R125" s="280"/>
      <c r="S125" s="256"/>
      <c r="T125" s="257"/>
      <c r="U125" s="257"/>
      <c r="V125" s="257"/>
      <c r="W125" s="258"/>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2"/>
      <c r="BG125" s="263"/>
      <c r="BH125" s="264"/>
      <c r="BI125" s="265"/>
      <c r="BJ125" s="266"/>
      <c r="BK125" s="267"/>
      <c r="BL125" s="267"/>
      <c r="BM125" s="267"/>
      <c r="BN125" s="268"/>
    </row>
    <row r="126" spans="2:66" ht="20.25" customHeight="1" x14ac:dyDescent="0.4">
      <c r="B126" s="297"/>
      <c r="C126" s="403"/>
      <c r="D126" s="406"/>
      <c r="E126" s="366"/>
      <c r="F126" s="405"/>
      <c r="G126" s="298"/>
      <c r="H126" s="299"/>
      <c r="I126" s="197"/>
      <c r="J126" s="198">
        <f>G125</f>
        <v>0</v>
      </c>
      <c r="K126" s="197"/>
      <c r="L126" s="198">
        <f>M125</f>
        <v>0</v>
      </c>
      <c r="M126" s="300"/>
      <c r="N126" s="301"/>
      <c r="O126" s="302"/>
      <c r="P126" s="303"/>
      <c r="Q126" s="303"/>
      <c r="R126" s="299"/>
      <c r="S126" s="256"/>
      <c r="T126" s="257"/>
      <c r="U126" s="257"/>
      <c r="V126" s="257"/>
      <c r="W126" s="258"/>
      <c r="X126" s="186" t="s">
        <v>203</v>
      </c>
      <c r="Y126" s="110"/>
      <c r="Z126" s="187"/>
      <c r="AA126" s="163" t="str">
        <f>IF(AA125="","",VLOOKUP(AA125,'様式３－２'!$C$7:$L$48,10,FALSE))</f>
        <v/>
      </c>
      <c r="AB126" s="164" t="str">
        <f>IF(AB125="","",VLOOKUP(AB125,'様式３－２'!$C$7:$L$48,10,FALSE))</f>
        <v/>
      </c>
      <c r="AC126" s="164" t="str">
        <f>IF(AC125="","",VLOOKUP(AC125,'様式３－２'!$C$7:$L$48,10,FALSE))</f>
        <v/>
      </c>
      <c r="AD126" s="164" t="str">
        <f>IF(AD125="","",VLOOKUP(AD125,'様式３－２'!$C$7:$L$48,10,FALSE))</f>
        <v/>
      </c>
      <c r="AE126" s="164" t="str">
        <f>IF(AE125="","",VLOOKUP(AE125,'様式３－２'!$C$7:$L$48,10,FALSE))</f>
        <v/>
      </c>
      <c r="AF126" s="164" t="str">
        <f>IF(AF125="","",VLOOKUP(AF125,'様式３－２'!$C$7:$L$48,10,FALSE))</f>
        <v/>
      </c>
      <c r="AG126" s="165" t="str">
        <f>IF(AG125="","",VLOOKUP(AG125,'様式３－２'!$C$7:$L$48,10,FALSE))</f>
        <v/>
      </c>
      <c r="AH126" s="163" t="str">
        <f>IF(AH125="","",VLOOKUP(AH125,'様式３－２'!$C$7:$L$48,10,FALSE))</f>
        <v/>
      </c>
      <c r="AI126" s="164" t="str">
        <f>IF(AI125="","",VLOOKUP(AI125,'様式３－２'!$C$7:$L$48,10,FALSE))</f>
        <v/>
      </c>
      <c r="AJ126" s="164" t="str">
        <f>IF(AJ125="","",VLOOKUP(AJ125,'様式３－２'!$C$7:$L$48,10,FALSE))</f>
        <v/>
      </c>
      <c r="AK126" s="164" t="str">
        <f>IF(AK125="","",VLOOKUP(AK125,'様式３－２'!$C$7:$L$48,10,FALSE))</f>
        <v/>
      </c>
      <c r="AL126" s="164" t="str">
        <f>IF(AL125="","",VLOOKUP(AL125,'様式３－２'!$C$7:$L$48,10,FALSE))</f>
        <v/>
      </c>
      <c r="AM126" s="164" t="str">
        <f>IF(AM125="","",VLOOKUP(AM125,'様式３－２'!$C$7:$L$48,10,FALSE))</f>
        <v/>
      </c>
      <c r="AN126" s="165" t="str">
        <f>IF(AN125="","",VLOOKUP(AN125,'様式３－２'!$C$7:$L$48,10,FALSE))</f>
        <v/>
      </c>
      <c r="AO126" s="163" t="str">
        <f>IF(AO125="","",VLOOKUP(AO125,'様式３－２'!$C$7:$L$48,10,FALSE))</f>
        <v/>
      </c>
      <c r="AP126" s="164" t="str">
        <f>IF(AP125="","",VLOOKUP(AP125,'様式３－２'!$C$7:$L$48,10,FALSE))</f>
        <v/>
      </c>
      <c r="AQ126" s="164" t="str">
        <f>IF(AQ125="","",VLOOKUP(AQ125,'様式３－２'!$C$7:$L$48,10,FALSE))</f>
        <v/>
      </c>
      <c r="AR126" s="164" t="str">
        <f>IF(AR125="","",VLOOKUP(AR125,'様式３－２'!$C$7:$L$48,10,FALSE))</f>
        <v/>
      </c>
      <c r="AS126" s="164" t="str">
        <f>IF(AS125="","",VLOOKUP(AS125,'様式３－２'!$C$7:$L$48,10,FALSE))</f>
        <v/>
      </c>
      <c r="AT126" s="164" t="str">
        <f>IF(AT125="","",VLOOKUP(AT125,'様式３－２'!$C$7:$L$48,10,FALSE))</f>
        <v/>
      </c>
      <c r="AU126" s="165" t="str">
        <f>IF(AU125="","",VLOOKUP(AU125,'様式３－２'!$C$7:$L$48,10,FALSE))</f>
        <v/>
      </c>
      <c r="AV126" s="163" t="str">
        <f>IF(AV125="","",VLOOKUP(AV125,'様式３－２'!$C$7:$L$48,10,FALSE))</f>
        <v/>
      </c>
      <c r="AW126" s="164" t="str">
        <f>IF(AW125="","",VLOOKUP(AW125,'様式３－２'!$C$7:$L$48,10,FALSE))</f>
        <v/>
      </c>
      <c r="AX126" s="164" t="str">
        <f>IF(AX125="","",VLOOKUP(AX125,'様式３－２'!$C$7:$L$48,10,FALSE))</f>
        <v/>
      </c>
      <c r="AY126" s="164" t="str">
        <f>IF(AY125="","",VLOOKUP(AY125,'様式３－２'!$C$7:$L$48,10,FALSE))</f>
        <v/>
      </c>
      <c r="AZ126" s="164" t="str">
        <f>IF(AZ125="","",VLOOKUP(AZ125,'様式３－２'!$C$7:$L$48,10,FALSE))</f>
        <v/>
      </c>
      <c r="BA126" s="164" t="str">
        <f>IF(BA125="","",VLOOKUP(BA125,'様式３－２'!$C$7:$L$48,10,FALSE))</f>
        <v/>
      </c>
      <c r="BB126" s="165" t="str">
        <f>IF(BB125="","",VLOOKUP(BB125,'様式３－２'!$C$7:$L$48,10,FALSE))</f>
        <v/>
      </c>
      <c r="BC126" s="163" t="str">
        <f>IF(BC125="","",VLOOKUP(BC125,'様式３－２'!$C$7:$L$48,10,FALSE))</f>
        <v/>
      </c>
      <c r="BD126" s="164" t="str">
        <f>IF(BD125="","",VLOOKUP(BD125,'様式３－２'!$C$7:$L$48,10,FALSE))</f>
        <v/>
      </c>
      <c r="BE126" s="164" t="str">
        <f>IF(BE125="","",VLOOKUP(BE125,'様式３－２'!$C$7:$L$48,10,FALSE))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77">
        <f>B125+1</f>
        <v>56</v>
      </c>
      <c r="C127" s="402"/>
      <c r="D127" s="404"/>
      <c r="E127" s="366"/>
      <c r="F127" s="405"/>
      <c r="G127" s="279"/>
      <c r="H127" s="280"/>
      <c r="I127" s="153"/>
      <c r="J127" s="154"/>
      <c r="K127" s="153"/>
      <c r="L127" s="154"/>
      <c r="M127" s="283"/>
      <c r="N127" s="284"/>
      <c r="O127" s="287"/>
      <c r="P127" s="288"/>
      <c r="Q127" s="288"/>
      <c r="R127" s="280"/>
      <c r="S127" s="256"/>
      <c r="T127" s="257"/>
      <c r="U127" s="257"/>
      <c r="V127" s="257"/>
      <c r="W127" s="258"/>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2"/>
      <c r="BG127" s="263"/>
      <c r="BH127" s="264"/>
      <c r="BI127" s="265"/>
      <c r="BJ127" s="266"/>
      <c r="BK127" s="267"/>
      <c r="BL127" s="267"/>
      <c r="BM127" s="267"/>
      <c r="BN127" s="268"/>
    </row>
    <row r="128" spans="2:66" ht="20.25" customHeight="1" x14ac:dyDescent="0.4">
      <c r="B128" s="297"/>
      <c r="C128" s="403"/>
      <c r="D128" s="406"/>
      <c r="E128" s="366"/>
      <c r="F128" s="405"/>
      <c r="G128" s="298"/>
      <c r="H128" s="299"/>
      <c r="I128" s="197"/>
      <c r="J128" s="198">
        <f>G127</f>
        <v>0</v>
      </c>
      <c r="K128" s="197"/>
      <c r="L128" s="198">
        <f>M127</f>
        <v>0</v>
      </c>
      <c r="M128" s="300"/>
      <c r="N128" s="301"/>
      <c r="O128" s="302"/>
      <c r="P128" s="303"/>
      <c r="Q128" s="303"/>
      <c r="R128" s="299"/>
      <c r="S128" s="256"/>
      <c r="T128" s="257"/>
      <c r="U128" s="257"/>
      <c r="V128" s="257"/>
      <c r="W128" s="258"/>
      <c r="X128" s="186" t="s">
        <v>203</v>
      </c>
      <c r="Y128" s="110"/>
      <c r="Z128" s="187"/>
      <c r="AA128" s="163" t="str">
        <f>IF(AA127="","",VLOOKUP(AA127,'様式３－２'!$C$7:$L$48,10,FALSE))</f>
        <v/>
      </c>
      <c r="AB128" s="164" t="str">
        <f>IF(AB127="","",VLOOKUP(AB127,'様式３－２'!$C$7:$L$48,10,FALSE))</f>
        <v/>
      </c>
      <c r="AC128" s="164" t="str">
        <f>IF(AC127="","",VLOOKUP(AC127,'様式３－２'!$C$7:$L$48,10,FALSE))</f>
        <v/>
      </c>
      <c r="AD128" s="164" t="str">
        <f>IF(AD127="","",VLOOKUP(AD127,'様式３－２'!$C$7:$L$48,10,FALSE))</f>
        <v/>
      </c>
      <c r="AE128" s="164" t="str">
        <f>IF(AE127="","",VLOOKUP(AE127,'様式３－２'!$C$7:$L$48,10,FALSE))</f>
        <v/>
      </c>
      <c r="AF128" s="164" t="str">
        <f>IF(AF127="","",VLOOKUP(AF127,'様式３－２'!$C$7:$L$48,10,FALSE))</f>
        <v/>
      </c>
      <c r="AG128" s="165" t="str">
        <f>IF(AG127="","",VLOOKUP(AG127,'様式３－２'!$C$7:$L$48,10,FALSE))</f>
        <v/>
      </c>
      <c r="AH128" s="163" t="str">
        <f>IF(AH127="","",VLOOKUP(AH127,'様式３－２'!$C$7:$L$48,10,FALSE))</f>
        <v/>
      </c>
      <c r="AI128" s="164" t="str">
        <f>IF(AI127="","",VLOOKUP(AI127,'様式３－２'!$C$7:$L$48,10,FALSE))</f>
        <v/>
      </c>
      <c r="AJ128" s="164" t="str">
        <f>IF(AJ127="","",VLOOKUP(AJ127,'様式３－２'!$C$7:$L$48,10,FALSE))</f>
        <v/>
      </c>
      <c r="AK128" s="164" t="str">
        <f>IF(AK127="","",VLOOKUP(AK127,'様式３－２'!$C$7:$L$48,10,FALSE))</f>
        <v/>
      </c>
      <c r="AL128" s="164" t="str">
        <f>IF(AL127="","",VLOOKUP(AL127,'様式３－２'!$C$7:$L$48,10,FALSE))</f>
        <v/>
      </c>
      <c r="AM128" s="164" t="str">
        <f>IF(AM127="","",VLOOKUP(AM127,'様式３－２'!$C$7:$L$48,10,FALSE))</f>
        <v/>
      </c>
      <c r="AN128" s="165" t="str">
        <f>IF(AN127="","",VLOOKUP(AN127,'様式３－２'!$C$7:$L$48,10,FALSE))</f>
        <v/>
      </c>
      <c r="AO128" s="163" t="str">
        <f>IF(AO127="","",VLOOKUP(AO127,'様式３－２'!$C$7:$L$48,10,FALSE))</f>
        <v/>
      </c>
      <c r="AP128" s="164" t="str">
        <f>IF(AP127="","",VLOOKUP(AP127,'様式３－２'!$C$7:$L$48,10,FALSE))</f>
        <v/>
      </c>
      <c r="AQ128" s="164" t="str">
        <f>IF(AQ127="","",VLOOKUP(AQ127,'様式３－２'!$C$7:$L$48,10,FALSE))</f>
        <v/>
      </c>
      <c r="AR128" s="164" t="str">
        <f>IF(AR127="","",VLOOKUP(AR127,'様式３－２'!$C$7:$L$48,10,FALSE))</f>
        <v/>
      </c>
      <c r="AS128" s="164" t="str">
        <f>IF(AS127="","",VLOOKUP(AS127,'様式３－２'!$C$7:$L$48,10,FALSE))</f>
        <v/>
      </c>
      <c r="AT128" s="164" t="str">
        <f>IF(AT127="","",VLOOKUP(AT127,'様式３－２'!$C$7:$L$48,10,FALSE))</f>
        <v/>
      </c>
      <c r="AU128" s="165" t="str">
        <f>IF(AU127="","",VLOOKUP(AU127,'様式３－２'!$C$7:$L$48,10,FALSE))</f>
        <v/>
      </c>
      <c r="AV128" s="163" t="str">
        <f>IF(AV127="","",VLOOKUP(AV127,'様式３－２'!$C$7:$L$48,10,FALSE))</f>
        <v/>
      </c>
      <c r="AW128" s="164" t="str">
        <f>IF(AW127="","",VLOOKUP(AW127,'様式３－２'!$C$7:$L$48,10,FALSE))</f>
        <v/>
      </c>
      <c r="AX128" s="164" t="str">
        <f>IF(AX127="","",VLOOKUP(AX127,'様式３－２'!$C$7:$L$48,10,FALSE))</f>
        <v/>
      </c>
      <c r="AY128" s="164" t="str">
        <f>IF(AY127="","",VLOOKUP(AY127,'様式３－２'!$C$7:$L$48,10,FALSE))</f>
        <v/>
      </c>
      <c r="AZ128" s="164" t="str">
        <f>IF(AZ127="","",VLOOKUP(AZ127,'様式３－２'!$C$7:$L$48,10,FALSE))</f>
        <v/>
      </c>
      <c r="BA128" s="164" t="str">
        <f>IF(BA127="","",VLOOKUP(BA127,'様式３－２'!$C$7:$L$48,10,FALSE))</f>
        <v/>
      </c>
      <c r="BB128" s="165" t="str">
        <f>IF(BB127="","",VLOOKUP(BB127,'様式３－２'!$C$7:$L$48,10,FALSE))</f>
        <v/>
      </c>
      <c r="BC128" s="163" t="str">
        <f>IF(BC127="","",VLOOKUP(BC127,'様式３－２'!$C$7:$L$48,10,FALSE))</f>
        <v/>
      </c>
      <c r="BD128" s="164" t="str">
        <f>IF(BD127="","",VLOOKUP(BD127,'様式３－２'!$C$7:$L$48,10,FALSE))</f>
        <v/>
      </c>
      <c r="BE128" s="164" t="str">
        <f>IF(BE127="","",VLOOKUP(BE127,'様式３－２'!$C$7:$L$48,10,FALSE))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77">
        <f>B127+1</f>
        <v>57</v>
      </c>
      <c r="C129" s="402"/>
      <c r="D129" s="404"/>
      <c r="E129" s="366"/>
      <c r="F129" s="405"/>
      <c r="G129" s="279"/>
      <c r="H129" s="280"/>
      <c r="I129" s="153"/>
      <c r="J129" s="154"/>
      <c r="K129" s="153"/>
      <c r="L129" s="154"/>
      <c r="M129" s="283"/>
      <c r="N129" s="284"/>
      <c r="O129" s="287"/>
      <c r="P129" s="288"/>
      <c r="Q129" s="288"/>
      <c r="R129" s="280"/>
      <c r="S129" s="256"/>
      <c r="T129" s="257"/>
      <c r="U129" s="257"/>
      <c r="V129" s="257"/>
      <c r="W129" s="258"/>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2"/>
      <c r="BG129" s="263"/>
      <c r="BH129" s="264"/>
      <c r="BI129" s="265"/>
      <c r="BJ129" s="266"/>
      <c r="BK129" s="267"/>
      <c r="BL129" s="267"/>
      <c r="BM129" s="267"/>
      <c r="BN129" s="268"/>
    </row>
    <row r="130" spans="2:66" ht="20.25" customHeight="1" x14ac:dyDescent="0.4">
      <c r="B130" s="297"/>
      <c r="C130" s="403"/>
      <c r="D130" s="406"/>
      <c r="E130" s="366"/>
      <c r="F130" s="405"/>
      <c r="G130" s="298"/>
      <c r="H130" s="299"/>
      <c r="I130" s="197"/>
      <c r="J130" s="198">
        <f>G129</f>
        <v>0</v>
      </c>
      <c r="K130" s="197"/>
      <c r="L130" s="198">
        <f>M129</f>
        <v>0</v>
      </c>
      <c r="M130" s="300"/>
      <c r="N130" s="301"/>
      <c r="O130" s="302"/>
      <c r="P130" s="303"/>
      <c r="Q130" s="303"/>
      <c r="R130" s="299"/>
      <c r="S130" s="256"/>
      <c r="T130" s="257"/>
      <c r="U130" s="257"/>
      <c r="V130" s="257"/>
      <c r="W130" s="258"/>
      <c r="X130" s="186" t="s">
        <v>203</v>
      </c>
      <c r="Y130" s="110"/>
      <c r="Z130" s="187"/>
      <c r="AA130" s="163" t="str">
        <f>IF(AA129="","",VLOOKUP(AA129,'様式３－２'!$C$7:$L$48,10,FALSE))</f>
        <v/>
      </c>
      <c r="AB130" s="164" t="str">
        <f>IF(AB129="","",VLOOKUP(AB129,'様式３－２'!$C$7:$L$48,10,FALSE))</f>
        <v/>
      </c>
      <c r="AC130" s="164" t="str">
        <f>IF(AC129="","",VLOOKUP(AC129,'様式３－２'!$C$7:$L$48,10,FALSE))</f>
        <v/>
      </c>
      <c r="AD130" s="164" t="str">
        <f>IF(AD129="","",VLOOKUP(AD129,'様式３－２'!$C$7:$L$48,10,FALSE))</f>
        <v/>
      </c>
      <c r="AE130" s="164" t="str">
        <f>IF(AE129="","",VLOOKUP(AE129,'様式３－２'!$C$7:$L$48,10,FALSE))</f>
        <v/>
      </c>
      <c r="AF130" s="164" t="str">
        <f>IF(AF129="","",VLOOKUP(AF129,'様式３－２'!$C$7:$L$48,10,FALSE))</f>
        <v/>
      </c>
      <c r="AG130" s="165" t="str">
        <f>IF(AG129="","",VLOOKUP(AG129,'様式３－２'!$C$7:$L$48,10,FALSE))</f>
        <v/>
      </c>
      <c r="AH130" s="163" t="str">
        <f>IF(AH129="","",VLOOKUP(AH129,'様式３－２'!$C$7:$L$48,10,FALSE))</f>
        <v/>
      </c>
      <c r="AI130" s="164" t="str">
        <f>IF(AI129="","",VLOOKUP(AI129,'様式３－２'!$C$7:$L$48,10,FALSE))</f>
        <v/>
      </c>
      <c r="AJ130" s="164" t="str">
        <f>IF(AJ129="","",VLOOKUP(AJ129,'様式３－２'!$C$7:$L$48,10,FALSE))</f>
        <v/>
      </c>
      <c r="AK130" s="164" t="str">
        <f>IF(AK129="","",VLOOKUP(AK129,'様式３－２'!$C$7:$L$48,10,FALSE))</f>
        <v/>
      </c>
      <c r="AL130" s="164" t="str">
        <f>IF(AL129="","",VLOOKUP(AL129,'様式３－２'!$C$7:$L$48,10,FALSE))</f>
        <v/>
      </c>
      <c r="AM130" s="164" t="str">
        <f>IF(AM129="","",VLOOKUP(AM129,'様式３－２'!$C$7:$L$48,10,FALSE))</f>
        <v/>
      </c>
      <c r="AN130" s="165" t="str">
        <f>IF(AN129="","",VLOOKUP(AN129,'様式３－２'!$C$7:$L$48,10,FALSE))</f>
        <v/>
      </c>
      <c r="AO130" s="163" t="str">
        <f>IF(AO129="","",VLOOKUP(AO129,'様式３－２'!$C$7:$L$48,10,FALSE))</f>
        <v/>
      </c>
      <c r="AP130" s="164" t="str">
        <f>IF(AP129="","",VLOOKUP(AP129,'様式３－２'!$C$7:$L$48,10,FALSE))</f>
        <v/>
      </c>
      <c r="AQ130" s="164" t="str">
        <f>IF(AQ129="","",VLOOKUP(AQ129,'様式３－２'!$C$7:$L$48,10,FALSE))</f>
        <v/>
      </c>
      <c r="AR130" s="164" t="str">
        <f>IF(AR129="","",VLOOKUP(AR129,'様式３－２'!$C$7:$L$48,10,FALSE))</f>
        <v/>
      </c>
      <c r="AS130" s="164" t="str">
        <f>IF(AS129="","",VLOOKUP(AS129,'様式３－２'!$C$7:$L$48,10,FALSE))</f>
        <v/>
      </c>
      <c r="AT130" s="164" t="str">
        <f>IF(AT129="","",VLOOKUP(AT129,'様式３－２'!$C$7:$L$48,10,FALSE))</f>
        <v/>
      </c>
      <c r="AU130" s="165" t="str">
        <f>IF(AU129="","",VLOOKUP(AU129,'様式３－２'!$C$7:$L$48,10,FALSE))</f>
        <v/>
      </c>
      <c r="AV130" s="163" t="str">
        <f>IF(AV129="","",VLOOKUP(AV129,'様式３－２'!$C$7:$L$48,10,FALSE))</f>
        <v/>
      </c>
      <c r="AW130" s="164" t="str">
        <f>IF(AW129="","",VLOOKUP(AW129,'様式３－２'!$C$7:$L$48,10,FALSE))</f>
        <v/>
      </c>
      <c r="AX130" s="164" t="str">
        <f>IF(AX129="","",VLOOKUP(AX129,'様式３－２'!$C$7:$L$48,10,FALSE))</f>
        <v/>
      </c>
      <c r="AY130" s="164" t="str">
        <f>IF(AY129="","",VLOOKUP(AY129,'様式３－２'!$C$7:$L$48,10,FALSE))</f>
        <v/>
      </c>
      <c r="AZ130" s="164" t="str">
        <f>IF(AZ129="","",VLOOKUP(AZ129,'様式３－２'!$C$7:$L$48,10,FALSE))</f>
        <v/>
      </c>
      <c r="BA130" s="164" t="str">
        <f>IF(BA129="","",VLOOKUP(BA129,'様式３－２'!$C$7:$L$48,10,FALSE))</f>
        <v/>
      </c>
      <c r="BB130" s="165" t="str">
        <f>IF(BB129="","",VLOOKUP(BB129,'様式３－２'!$C$7:$L$48,10,FALSE))</f>
        <v/>
      </c>
      <c r="BC130" s="163" t="str">
        <f>IF(BC129="","",VLOOKUP(BC129,'様式３－２'!$C$7:$L$48,10,FALSE))</f>
        <v/>
      </c>
      <c r="BD130" s="164" t="str">
        <f>IF(BD129="","",VLOOKUP(BD129,'様式３－２'!$C$7:$L$48,10,FALSE))</f>
        <v/>
      </c>
      <c r="BE130" s="164" t="str">
        <f>IF(BE129="","",VLOOKUP(BE129,'様式３－２'!$C$7:$L$48,10,FALSE))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77">
        <f>B129+1</f>
        <v>58</v>
      </c>
      <c r="C131" s="402"/>
      <c r="D131" s="404"/>
      <c r="E131" s="366"/>
      <c r="F131" s="405"/>
      <c r="G131" s="279"/>
      <c r="H131" s="280"/>
      <c r="I131" s="153"/>
      <c r="J131" s="154"/>
      <c r="K131" s="153"/>
      <c r="L131" s="154"/>
      <c r="M131" s="283"/>
      <c r="N131" s="284"/>
      <c r="O131" s="287"/>
      <c r="P131" s="288"/>
      <c r="Q131" s="288"/>
      <c r="R131" s="280"/>
      <c r="S131" s="256"/>
      <c r="T131" s="257"/>
      <c r="U131" s="257"/>
      <c r="V131" s="257"/>
      <c r="W131" s="258"/>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2"/>
      <c r="BG131" s="263"/>
      <c r="BH131" s="264"/>
      <c r="BI131" s="265"/>
      <c r="BJ131" s="266"/>
      <c r="BK131" s="267"/>
      <c r="BL131" s="267"/>
      <c r="BM131" s="267"/>
      <c r="BN131" s="268"/>
    </row>
    <row r="132" spans="2:66" ht="20.25" customHeight="1" x14ac:dyDescent="0.4">
      <c r="B132" s="297"/>
      <c r="C132" s="403"/>
      <c r="D132" s="406"/>
      <c r="E132" s="366"/>
      <c r="F132" s="405"/>
      <c r="G132" s="298"/>
      <c r="H132" s="299"/>
      <c r="I132" s="197"/>
      <c r="J132" s="198">
        <f>G131</f>
        <v>0</v>
      </c>
      <c r="K132" s="197"/>
      <c r="L132" s="198">
        <f>M131</f>
        <v>0</v>
      </c>
      <c r="M132" s="300"/>
      <c r="N132" s="301"/>
      <c r="O132" s="302"/>
      <c r="P132" s="303"/>
      <c r="Q132" s="303"/>
      <c r="R132" s="299"/>
      <c r="S132" s="256"/>
      <c r="T132" s="257"/>
      <c r="U132" s="257"/>
      <c r="V132" s="257"/>
      <c r="W132" s="258"/>
      <c r="X132" s="186" t="s">
        <v>203</v>
      </c>
      <c r="Y132" s="110"/>
      <c r="Z132" s="187"/>
      <c r="AA132" s="163" t="str">
        <f>IF(AA131="","",VLOOKUP(AA131,'様式３－２'!$C$7:$L$48,10,FALSE))</f>
        <v/>
      </c>
      <c r="AB132" s="164" t="str">
        <f>IF(AB131="","",VLOOKUP(AB131,'様式３－２'!$C$7:$L$48,10,FALSE))</f>
        <v/>
      </c>
      <c r="AC132" s="164" t="str">
        <f>IF(AC131="","",VLOOKUP(AC131,'様式３－２'!$C$7:$L$48,10,FALSE))</f>
        <v/>
      </c>
      <c r="AD132" s="164" t="str">
        <f>IF(AD131="","",VLOOKUP(AD131,'様式３－２'!$C$7:$L$48,10,FALSE))</f>
        <v/>
      </c>
      <c r="AE132" s="164" t="str">
        <f>IF(AE131="","",VLOOKUP(AE131,'様式３－２'!$C$7:$L$48,10,FALSE))</f>
        <v/>
      </c>
      <c r="AF132" s="164" t="str">
        <f>IF(AF131="","",VLOOKUP(AF131,'様式３－２'!$C$7:$L$48,10,FALSE))</f>
        <v/>
      </c>
      <c r="AG132" s="165" t="str">
        <f>IF(AG131="","",VLOOKUP(AG131,'様式３－２'!$C$7:$L$48,10,FALSE))</f>
        <v/>
      </c>
      <c r="AH132" s="163" t="str">
        <f>IF(AH131="","",VLOOKUP(AH131,'様式３－２'!$C$7:$L$48,10,FALSE))</f>
        <v/>
      </c>
      <c r="AI132" s="164" t="str">
        <f>IF(AI131="","",VLOOKUP(AI131,'様式３－２'!$C$7:$L$48,10,FALSE))</f>
        <v/>
      </c>
      <c r="AJ132" s="164" t="str">
        <f>IF(AJ131="","",VLOOKUP(AJ131,'様式３－２'!$C$7:$L$48,10,FALSE))</f>
        <v/>
      </c>
      <c r="AK132" s="164" t="str">
        <f>IF(AK131="","",VLOOKUP(AK131,'様式３－２'!$C$7:$L$48,10,FALSE))</f>
        <v/>
      </c>
      <c r="AL132" s="164" t="str">
        <f>IF(AL131="","",VLOOKUP(AL131,'様式３－２'!$C$7:$L$48,10,FALSE))</f>
        <v/>
      </c>
      <c r="AM132" s="164" t="str">
        <f>IF(AM131="","",VLOOKUP(AM131,'様式３－２'!$C$7:$L$48,10,FALSE))</f>
        <v/>
      </c>
      <c r="AN132" s="165" t="str">
        <f>IF(AN131="","",VLOOKUP(AN131,'様式３－２'!$C$7:$L$48,10,FALSE))</f>
        <v/>
      </c>
      <c r="AO132" s="163" t="str">
        <f>IF(AO131="","",VLOOKUP(AO131,'様式３－２'!$C$7:$L$48,10,FALSE))</f>
        <v/>
      </c>
      <c r="AP132" s="164" t="str">
        <f>IF(AP131="","",VLOOKUP(AP131,'様式３－２'!$C$7:$L$48,10,FALSE))</f>
        <v/>
      </c>
      <c r="AQ132" s="164" t="str">
        <f>IF(AQ131="","",VLOOKUP(AQ131,'様式３－２'!$C$7:$L$48,10,FALSE))</f>
        <v/>
      </c>
      <c r="AR132" s="164" t="str">
        <f>IF(AR131="","",VLOOKUP(AR131,'様式３－２'!$C$7:$L$48,10,FALSE))</f>
        <v/>
      </c>
      <c r="AS132" s="164" t="str">
        <f>IF(AS131="","",VLOOKUP(AS131,'様式３－２'!$C$7:$L$48,10,FALSE))</f>
        <v/>
      </c>
      <c r="AT132" s="164" t="str">
        <f>IF(AT131="","",VLOOKUP(AT131,'様式３－２'!$C$7:$L$48,10,FALSE))</f>
        <v/>
      </c>
      <c r="AU132" s="165" t="str">
        <f>IF(AU131="","",VLOOKUP(AU131,'様式３－２'!$C$7:$L$48,10,FALSE))</f>
        <v/>
      </c>
      <c r="AV132" s="163" t="str">
        <f>IF(AV131="","",VLOOKUP(AV131,'様式３－２'!$C$7:$L$48,10,FALSE))</f>
        <v/>
      </c>
      <c r="AW132" s="164" t="str">
        <f>IF(AW131="","",VLOOKUP(AW131,'様式３－２'!$C$7:$L$48,10,FALSE))</f>
        <v/>
      </c>
      <c r="AX132" s="164" t="str">
        <f>IF(AX131="","",VLOOKUP(AX131,'様式３－２'!$C$7:$L$48,10,FALSE))</f>
        <v/>
      </c>
      <c r="AY132" s="164" t="str">
        <f>IF(AY131="","",VLOOKUP(AY131,'様式３－２'!$C$7:$L$48,10,FALSE))</f>
        <v/>
      </c>
      <c r="AZ132" s="164" t="str">
        <f>IF(AZ131="","",VLOOKUP(AZ131,'様式３－２'!$C$7:$L$48,10,FALSE))</f>
        <v/>
      </c>
      <c r="BA132" s="164" t="str">
        <f>IF(BA131="","",VLOOKUP(BA131,'様式３－２'!$C$7:$L$48,10,FALSE))</f>
        <v/>
      </c>
      <c r="BB132" s="165" t="str">
        <f>IF(BB131="","",VLOOKUP(BB131,'様式３－２'!$C$7:$L$48,10,FALSE))</f>
        <v/>
      </c>
      <c r="BC132" s="163" t="str">
        <f>IF(BC131="","",VLOOKUP(BC131,'様式３－２'!$C$7:$L$48,10,FALSE))</f>
        <v/>
      </c>
      <c r="BD132" s="164" t="str">
        <f>IF(BD131="","",VLOOKUP(BD131,'様式３－２'!$C$7:$L$48,10,FALSE))</f>
        <v/>
      </c>
      <c r="BE132" s="164" t="str">
        <f>IF(BE131="","",VLOOKUP(BE131,'様式３－２'!$C$7:$L$48,10,FALSE))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77">
        <f>B131+1</f>
        <v>59</v>
      </c>
      <c r="C133" s="402"/>
      <c r="D133" s="404"/>
      <c r="E133" s="366"/>
      <c r="F133" s="405"/>
      <c r="G133" s="279"/>
      <c r="H133" s="280"/>
      <c r="I133" s="153"/>
      <c r="J133" s="154"/>
      <c r="K133" s="153"/>
      <c r="L133" s="154"/>
      <c r="M133" s="283"/>
      <c r="N133" s="284"/>
      <c r="O133" s="287"/>
      <c r="P133" s="288"/>
      <c r="Q133" s="288"/>
      <c r="R133" s="280"/>
      <c r="S133" s="256"/>
      <c r="T133" s="257"/>
      <c r="U133" s="257"/>
      <c r="V133" s="257"/>
      <c r="W133" s="258"/>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2"/>
      <c r="BG133" s="263"/>
      <c r="BH133" s="264"/>
      <c r="BI133" s="265"/>
      <c r="BJ133" s="266"/>
      <c r="BK133" s="267"/>
      <c r="BL133" s="267"/>
      <c r="BM133" s="267"/>
      <c r="BN133" s="268"/>
    </row>
    <row r="134" spans="2:66" ht="20.25" customHeight="1" x14ac:dyDescent="0.4">
      <c r="B134" s="297"/>
      <c r="C134" s="403"/>
      <c r="D134" s="406"/>
      <c r="E134" s="366"/>
      <c r="F134" s="405"/>
      <c r="G134" s="298"/>
      <c r="H134" s="299"/>
      <c r="I134" s="197"/>
      <c r="J134" s="198">
        <f>G133</f>
        <v>0</v>
      </c>
      <c r="K134" s="197"/>
      <c r="L134" s="198">
        <f>M133</f>
        <v>0</v>
      </c>
      <c r="M134" s="300"/>
      <c r="N134" s="301"/>
      <c r="O134" s="302"/>
      <c r="P134" s="303"/>
      <c r="Q134" s="303"/>
      <c r="R134" s="299"/>
      <c r="S134" s="256"/>
      <c r="T134" s="257"/>
      <c r="U134" s="257"/>
      <c r="V134" s="257"/>
      <c r="W134" s="258"/>
      <c r="X134" s="186" t="s">
        <v>203</v>
      </c>
      <c r="Y134" s="110"/>
      <c r="Z134" s="187"/>
      <c r="AA134" s="163" t="str">
        <f>IF(AA133="","",VLOOKUP(AA133,'様式３－２'!$C$7:$L$48,10,FALSE))</f>
        <v/>
      </c>
      <c r="AB134" s="164" t="str">
        <f>IF(AB133="","",VLOOKUP(AB133,'様式３－２'!$C$7:$L$48,10,FALSE))</f>
        <v/>
      </c>
      <c r="AC134" s="164" t="str">
        <f>IF(AC133="","",VLOOKUP(AC133,'様式３－２'!$C$7:$L$48,10,FALSE))</f>
        <v/>
      </c>
      <c r="AD134" s="164" t="str">
        <f>IF(AD133="","",VLOOKUP(AD133,'様式３－２'!$C$7:$L$48,10,FALSE))</f>
        <v/>
      </c>
      <c r="AE134" s="164" t="str">
        <f>IF(AE133="","",VLOOKUP(AE133,'様式３－２'!$C$7:$L$48,10,FALSE))</f>
        <v/>
      </c>
      <c r="AF134" s="164" t="str">
        <f>IF(AF133="","",VLOOKUP(AF133,'様式３－２'!$C$7:$L$48,10,FALSE))</f>
        <v/>
      </c>
      <c r="AG134" s="165" t="str">
        <f>IF(AG133="","",VLOOKUP(AG133,'様式３－２'!$C$7:$L$48,10,FALSE))</f>
        <v/>
      </c>
      <c r="AH134" s="163" t="str">
        <f>IF(AH133="","",VLOOKUP(AH133,'様式３－２'!$C$7:$L$48,10,FALSE))</f>
        <v/>
      </c>
      <c r="AI134" s="164" t="str">
        <f>IF(AI133="","",VLOOKUP(AI133,'様式３－２'!$C$7:$L$48,10,FALSE))</f>
        <v/>
      </c>
      <c r="AJ134" s="164" t="str">
        <f>IF(AJ133="","",VLOOKUP(AJ133,'様式３－２'!$C$7:$L$48,10,FALSE))</f>
        <v/>
      </c>
      <c r="AK134" s="164" t="str">
        <f>IF(AK133="","",VLOOKUP(AK133,'様式３－２'!$C$7:$L$48,10,FALSE))</f>
        <v/>
      </c>
      <c r="AL134" s="164" t="str">
        <f>IF(AL133="","",VLOOKUP(AL133,'様式３－２'!$C$7:$L$48,10,FALSE))</f>
        <v/>
      </c>
      <c r="AM134" s="164" t="str">
        <f>IF(AM133="","",VLOOKUP(AM133,'様式３－２'!$C$7:$L$48,10,FALSE))</f>
        <v/>
      </c>
      <c r="AN134" s="165" t="str">
        <f>IF(AN133="","",VLOOKUP(AN133,'様式３－２'!$C$7:$L$48,10,FALSE))</f>
        <v/>
      </c>
      <c r="AO134" s="163" t="str">
        <f>IF(AO133="","",VLOOKUP(AO133,'様式３－２'!$C$7:$L$48,10,FALSE))</f>
        <v/>
      </c>
      <c r="AP134" s="164" t="str">
        <f>IF(AP133="","",VLOOKUP(AP133,'様式３－２'!$C$7:$L$48,10,FALSE))</f>
        <v/>
      </c>
      <c r="AQ134" s="164" t="str">
        <f>IF(AQ133="","",VLOOKUP(AQ133,'様式３－２'!$C$7:$L$48,10,FALSE))</f>
        <v/>
      </c>
      <c r="AR134" s="164" t="str">
        <f>IF(AR133="","",VLOOKUP(AR133,'様式３－２'!$C$7:$L$48,10,FALSE))</f>
        <v/>
      </c>
      <c r="AS134" s="164" t="str">
        <f>IF(AS133="","",VLOOKUP(AS133,'様式３－２'!$C$7:$L$48,10,FALSE))</f>
        <v/>
      </c>
      <c r="AT134" s="164" t="str">
        <f>IF(AT133="","",VLOOKUP(AT133,'様式３－２'!$C$7:$L$48,10,FALSE))</f>
        <v/>
      </c>
      <c r="AU134" s="165" t="str">
        <f>IF(AU133="","",VLOOKUP(AU133,'様式３－２'!$C$7:$L$48,10,FALSE))</f>
        <v/>
      </c>
      <c r="AV134" s="163" t="str">
        <f>IF(AV133="","",VLOOKUP(AV133,'様式３－２'!$C$7:$L$48,10,FALSE))</f>
        <v/>
      </c>
      <c r="AW134" s="164" t="str">
        <f>IF(AW133="","",VLOOKUP(AW133,'様式３－２'!$C$7:$L$48,10,FALSE))</f>
        <v/>
      </c>
      <c r="AX134" s="164" t="str">
        <f>IF(AX133="","",VLOOKUP(AX133,'様式３－２'!$C$7:$L$48,10,FALSE))</f>
        <v/>
      </c>
      <c r="AY134" s="164" t="str">
        <f>IF(AY133="","",VLOOKUP(AY133,'様式３－２'!$C$7:$L$48,10,FALSE))</f>
        <v/>
      </c>
      <c r="AZ134" s="164" t="str">
        <f>IF(AZ133="","",VLOOKUP(AZ133,'様式３－２'!$C$7:$L$48,10,FALSE))</f>
        <v/>
      </c>
      <c r="BA134" s="164" t="str">
        <f>IF(BA133="","",VLOOKUP(BA133,'様式３－２'!$C$7:$L$48,10,FALSE))</f>
        <v/>
      </c>
      <c r="BB134" s="165" t="str">
        <f>IF(BB133="","",VLOOKUP(BB133,'様式３－２'!$C$7:$L$48,10,FALSE))</f>
        <v/>
      </c>
      <c r="BC134" s="163" t="str">
        <f>IF(BC133="","",VLOOKUP(BC133,'様式３－２'!$C$7:$L$48,10,FALSE))</f>
        <v/>
      </c>
      <c r="BD134" s="164" t="str">
        <f>IF(BD133="","",VLOOKUP(BD133,'様式３－２'!$C$7:$L$48,10,FALSE))</f>
        <v/>
      </c>
      <c r="BE134" s="164" t="str">
        <f>IF(BE133="","",VLOOKUP(BE133,'様式３－２'!$C$7:$L$48,10,FALSE))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77">
        <f>B133+1</f>
        <v>60</v>
      </c>
      <c r="C135" s="402"/>
      <c r="D135" s="404"/>
      <c r="E135" s="366"/>
      <c r="F135" s="405"/>
      <c r="G135" s="279"/>
      <c r="H135" s="280"/>
      <c r="I135" s="153"/>
      <c r="J135" s="154"/>
      <c r="K135" s="153"/>
      <c r="L135" s="154"/>
      <c r="M135" s="283"/>
      <c r="N135" s="284"/>
      <c r="O135" s="287"/>
      <c r="P135" s="288"/>
      <c r="Q135" s="288"/>
      <c r="R135" s="280"/>
      <c r="S135" s="256"/>
      <c r="T135" s="257"/>
      <c r="U135" s="257"/>
      <c r="V135" s="257"/>
      <c r="W135" s="258"/>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2"/>
      <c r="BG135" s="263"/>
      <c r="BH135" s="264"/>
      <c r="BI135" s="265"/>
      <c r="BJ135" s="266"/>
      <c r="BK135" s="267"/>
      <c r="BL135" s="267"/>
      <c r="BM135" s="267"/>
      <c r="BN135" s="268"/>
    </row>
    <row r="136" spans="2:66" ht="20.25" customHeight="1" x14ac:dyDescent="0.4">
      <c r="B136" s="297"/>
      <c r="C136" s="403"/>
      <c r="D136" s="406"/>
      <c r="E136" s="366"/>
      <c r="F136" s="405"/>
      <c r="G136" s="298"/>
      <c r="H136" s="299"/>
      <c r="I136" s="197"/>
      <c r="J136" s="198">
        <f>G135</f>
        <v>0</v>
      </c>
      <c r="K136" s="197"/>
      <c r="L136" s="198">
        <f>M135</f>
        <v>0</v>
      </c>
      <c r="M136" s="300"/>
      <c r="N136" s="301"/>
      <c r="O136" s="302"/>
      <c r="P136" s="303"/>
      <c r="Q136" s="303"/>
      <c r="R136" s="299"/>
      <c r="S136" s="256"/>
      <c r="T136" s="257"/>
      <c r="U136" s="257"/>
      <c r="V136" s="257"/>
      <c r="W136" s="258"/>
      <c r="X136" s="186" t="s">
        <v>203</v>
      </c>
      <c r="Y136" s="110"/>
      <c r="Z136" s="187"/>
      <c r="AA136" s="163" t="str">
        <f>IF(AA135="","",VLOOKUP(AA135,'様式３－２'!$C$7:$L$48,10,FALSE))</f>
        <v/>
      </c>
      <c r="AB136" s="164" t="str">
        <f>IF(AB135="","",VLOOKUP(AB135,'様式３－２'!$C$7:$L$48,10,FALSE))</f>
        <v/>
      </c>
      <c r="AC136" s="164" t="str">
        <f>IF(AC135="","",VLOOKUP(AC135,'様式３－２'!$C$7:$L$48,10,FALSE))</f>
        <v/>
      </c>
      <c r="AD136" s="164" t="str">
        <f>IF(AD135="","",VLOOKUP(AD135,'様式３－２'!$C$7:$L$48,10,FALSE))</f>
        <v/>
      </c>
      <c r="AE136" s="164" t="str">
        <f>IF(AE135="","",VLOOKUP(AE135,'様式３－２'!$C$7:$L$48,10,FALSE))</f>
        <v/>
      </c>
      <c r="AF136" s="164" t="str">
        <f>IF(AF135="","",VLOOKUP(AF135,'様式３－２'!$C$7:$L$48,10,FALSE))</f>
        <v/>
      </c>
      <c r="AG136" s="165" t="str">
        <f>IF(AG135="","",VLOOKUP(AG135,'様式３－２'!$C$7:$L$48,10,FALSE))</f>
        <v/>
      </c>
      <c r="AH136" s="163" t="str">
        <f>IF(AH135="","",VLOOKUP(AH135,'様式３－２'!$C$7:$L$48,10,FALSE))</f>
        <v/>
      </c>
      <c r="AI136" s="164" t="str">
        <f>IF(AI135="","",VLOOKUP(AI135,'様式３－２'!$C$7:$L$48,10,FALSE))</f>
        <v/>
      </c>
      <c r="AJ136" s="164" t="str">
        <f>IF(AJ135="","",VLOOKUP(AJ135,'様式３－２'!$C$7:$L$48,10,FALSE))</f>
        <v/>
      </c>
      <c r="AK136" s="164" t="str">
        <f>IF(AK135="","",VLOOKUP(AK135,'様式３－２'!$C$7:$L$48,10,FALSE))</f>
        <v/>
      </c>
      <c r="AL136" s="164" t="str">
        <f>IF(AL135="","",VLOOKUP(AL135,'様式３－２'!$C$7:$L$48,10,FALSE))</f>
        <v/>
      </c>
      <c r="AM136" s="164" t="str">
        <f>IF(AM135="","",VLOOKUP(AM135,'様式３－２'!$C$7:$L$48,10,FALSE))</f>
        <v/>
      </c>
      <c r="AN136" s="165" t="str">
        <f>IF(AN135="","",VLOOKUP(AN135,'様式３－２'!$C$7:$L$48,10,FALSE))</f>
        <v/>
      </c>
      <c r="AO136" s="163" t="str">
        <f>IF(AO135="","",VLOOKUP(AO135,'様式３－２'!$C$7:$L$48,10,FALSE))</f>
        <v/>
      </c>
      <c r="AP136" s="164" t="str">
        <f>IF(AP135="","",VLOOKUP(AP135,'様式３－２'!$C$7:$L$48,10,FALSE))</f>
        <v/>
      </c>
      <c r="AQ136" s="164" t="str">
        <f>IF(AQ135="","",VLOOKUP(AQ135,'様式３－２'!$C$7:$L$48,10,FALSE))</f>
        <v/>
      </c>
      <c r="AR136" s="164" t="str">
        <f>IF(AR135="","",VLOOKUP(AR135,'様式３－２'!$C$7:$L$48,10,FALSE))</f>
        <v/>
      </c>
      <c r="AS136" s="164" t="str">
        <f>IF(AS135="","",VLOOKUP(AS135,'様式３－２'!$C$7:$L$48,10,FALSE))</f>
        <v/>
      </c>
      <c r="AT136" s="164" t="str">
        <f>IF(AT135="","",VLOOKUP(AT135,'様式３－２'!$C$7:$L$48,10,FALSE))</f>
        <v/>
      </c>
      <c r="AU136" s="165" t="str">
        <f>IF(AU135="","",VLOOKUP(AU135,'様式３－２'!$C$7:$L$48,10,FALSE))</f>
        <v/>
      </c>
      <c r="AV136" s="163" t="str">
        <f>IF(AV135="","",VLOOKUP(AV135,'様式３－２'!$C$7:$L$48,10,FALSE))</f>
        <v/>
      </c>
      <c r="AW136" s="164" t="str">
        <f>IF(AW135="","",VLOOKUP(AW135,'様式３－２'!$C$7:$L$48,10,FALSE))</f>
        <v/>
      </c>
      <c r="AX136" s="164" t="str">
        <f>IF(AX135="","",VLOOKUP(AX135,'様式３－２'!$C$7:$L$48,10,FALSE))</f>
        <v/>
      </c>
      <c r="AY136" s="164" t="str">
        <f>IF(AY135="","",VLOOKUP(AY135,'様式３－２'!$C$7:$L$48,10,FALSE))</f>
        <v/>
      </c>
      <c r="AZ136" s="164" t="str">
        <f>IF(AZ135="","",VLOOKUP(AZ135,'様式３－２'!$C$7:$L$48,10,FALSE))</f>
        <v/>
      </c>
      <c r="BA136" s="164" t="str">
        <f>IF(BA135="","",VLOOKUP(BA135,'様式３－２'!$C$7:$L$48,10,FALSE))</f>
        <v/>
      </c>
      <c r="BB136" s="165" t="str">
        <f>IF(BB135="","",VLOOKUP(BB135,'様式３－２'!$C$7:$L$48,10,FALSE))</f>
        <v/>
      </c>
      <c r="BC136" s="163" t="str">
        <f>IF(BC135="","",VLOOKUP(BC135,'様式３－２'!$C$7:$L$48,10,FALSE))</f>
        <v/>
      </c>
      <c r="BD136" s="164" t="str">
        <f>IF(BD135="","",VLOOKUP(BD135,'様式３－２'!$C$7:$L$48,10,FALSE))</f>
        <v/>
      </c>
      <c r="BE136" s="164" t="str">
        <f>IF(BE135="","",VLOOKUP(BE135,'様式３－２'!$C$7:$L$48,10,FALSE))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77">
        <f>B135+1</f>
        <v>61</v>
      </c>
      <c r="C137" s="402"/>
      <c r="D137" s="404"/>
      <c r="E137" s="366"/>
      <c r="F137" s="405"/>
      <c r="G137" s="279"/>
      <c r="H137" s="280"/>
      <c r="I137" s="153"/>
      <c r="J137" s="154"/>
      <c r="K137" s="153"/>
      <c r="L137" s="154"/>
      <c r="M137" s="283"/>
      <c r="N137" s="284"/>
      <c r="O137" s="287"/>
      <c r="P137" s="288"/>
      <c r="Q137" s="288"/>
      <c r="R137" s="280"/>
      <c r="S137" s="256"/>
      <c r="T137" s="257"/>
      <c r="U137" s="257"/>
      <c r="V137" s="257"/>
      <c r="W137" s="258"/>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2"/>
      <c r="BG137" s="263"/>
      <c r="BH137" s="264"/>
      <c r="BI137" s="265"/>
      <c r="BJ137" s="266"/>
      <c r="BK137" s="267"/>
      <c r="BL137" s="267"/>
      <c r="BM137" s="267"/>
      <c r="BN137" s="268"/>
    </row>
    <row r="138" spans="2:66" ht="20.25" customHeight="1" x14ac:dyDescent="0.4">
      <c r="B138" s="297"/>
      <c r="C138" s="403"/>
      <c r="D138" s="406"/>
      <c r="E138" s="366"/>
      <c r="F138" s="405"/>
      <c r="G138" s="298"/>
      <c r="H138" s="299"/>
      <c r="I138" s="197"/>
      <c r="J138" s="198">
        <f>G137</f>
        <v>0</v>
      </c>
      <c r="K138" s="197"/>
      <c r="L138" s="198">
        <f>M137</f>
        <v>0</v>
      </c>
      <c r="M138" s="300"/>
      <c r="N138" s="301"/>
      <c r="O138" s="302"/>
      <c r="P138" s="303"/>
      <c r="Q138" s="303"/>
      <c r="R138" s="299"/>
      <c r="S138" s="256"/>
      <c r="T138" s="257"/>
      <c r="U138" s="257"/>
      <c r="V138" s="257"/>
      <c r="W138" s="258"/>
      <c r="X138" s="186" t="s">
        <v>203</v>
      </c>
      <c r="Y138" s="110"/>
      <c r="Z138" s="187"/>
      <c r="AA138" s="163" t="str">
        <f>IF(AA137="","",VLOOKUP(AA137,'様式３－２'!$C$7:$L$48,10,FALSE))</f>
        <v/>
      </c>
      <c r="AB138" s="164" t="str">
        <f>IF(AB137="","",VLOOKUP(AB137,'様式３－２'!$C$7:$L$48,10,FALSE))</f>
        <v/>
      </c>
      <c r="AC138" s="164" t="str">
        <f>IF(AC137="","",VLOOKUP(AC137,'様式３－２'!$C$7:$L$48,10,FALSE))</f>
        <v/>
      </c>
      <c r="AD138" s="164" t="str">
        <f>IF(AD137="","",VLOOKUP(AD137,'様式３－２'!$C$7:$L$48,10,FALSE))</f>
        <v/>
      </c>
      <c r="AE138" s="164" t="str">
        <f>IF(AE137="","",VLOOKUP(AE137,'様式３－２'!$C$7:$L$48,10,FALSE))</f>
        <v/>
      </c>
      <c r="AF138" s="164" t="str">
        <f>IF(AF137="","",VLOOKUP(AF137,'様式３－２'!$C$7:$L$48,10,FALSE))</f>
        <v/>
      </c>
      <c r="AG138" s="165" t="str">
        <f>IF(AG137="","",VLOOKUP(AG137,'様式３－２'!$C$7:$L$48,10,FALSE))</f>
        <v/>
      </c>
      <c r="AH138" s="163" t="str">
        <f>IF(AH137="","",VLOOKUP(AH137,'様式３－２'!$C$7:$L$48,10,FALSE))</f>
        <v/>
      </c>
      <c r="AI138" s="164" t="str">
        <f>IF(AI137="","",VLOOKUP(AI137,'様式３－２'!$C$7:$L$48,10,FALSE))</f>
        <v/>
      </c>
      <c r="AJ138" s="164" t="str">
        <f>IF(AJ137="","",VLOOKUP(AJ137,'様式３－２'!$C$7:$L$48,10,FALSE))</f>
        <v/>
      </c>
      <c r="AK138" s="164" t="str">
        <f>IF(AK137="","",VLOOKUP(AK137,'様式３－２'!$C$7:$L$48,10,FALSE))</f>
        <v/>
      </c>
      <c r="AL138" s="164" t="str">
        <f>IF(AL137="","",VLOOKUP(AL137,'様式３－２'!$C$7:$L$48,10,FALSE))</f>
        <v/>
      </c>
      <c r="AM138" s="164" t="str">
        <f>IF(AM137="","",VLOOKUP(AM137,'様式３－２'!$C$7:$L$48,10,FALSE))</f>
        <v/>
      </c>
      <c r="AN138" s="165" t="str">
        <f>IF(AN137="","",VLOOKUP(AN137,'様式３－２'!$C$7:$L$48,10,FALSE))</f>
        <v/>
      </c>
      <c r="AO138" s="163" t="str">
        <f>IF(AO137="","",VLOOKUP(AO137,'様式３－２'!$C$7:$L$48,10,FALSE))</f>
        <v/>
      </c>
      <c r="AP138" s="164" t="str">
        <f>IF(AP137="","",VLOOKUP(AP137,'様式３－２'!$C$7:$L$48,10,FALSE))</f>
        <v/>
      </c>
      <c r="AQ138" s="164" t="str">
        <f>IF(AQ137="","",VLOOKUP(AQ137,'様式３－２'!$C$7:$L$48,10,FALSE))</f>
        <v/>
      </c>
      <c r="AR138" s="164" t="str">
        <f>IF(AR137="","",VLOOKUP(AR137,'様式３－２'!$C$7:$L$48,10,FALSE))</f>
        <v/>
      </c>
      <c r="AS138" s="164" t="str">
        <f>IF(AS137="","",VLOOKUP(AS137,'様式３－２'!$C$7:$L$48,10,FALSE))</f>
        <v/>
      </c>
      <c r="AT138" s="164" t="str">
        <f>IF(AT137="","",VLOOKUP(AT137,'様式３－２'!$C$7:$L$48,10,FALSE))</f>
        <v/>
      </c>
      <c r="AU138" s="165" t="str">
        <f>IF(AU137="","",VLOOKUP(AU137,'様式３－２'!$C$7:$L$48,10,FALSE))</f>
        <v/>
      </c>
      <c r="AV138" s="163" t="str">
        <f>IF(AV137="","",VLOOKUP(AV137,'様式３－２'!$C$7:$L$48,10,FALSE))</f>
        <v/>
      </c>
      <c r="AW138" s="164" t="str">
        <f>IF(AW137="","",VLOOKUP(AW137,'様式３－２'!$C$7:$L$48,10,FALSE))</f>
        <v/>
      </c>
      <c r="AX138" s="164" t="str">
        <f>IF(AX137="","",VLOOKUP(AX137,'様式３－２'!$C$7:$L$48,10,FALSE))</f>
        <v/>
      </c>
      <c r="AY138" s="164" t="str">
        <f>IF(AY137="","",VLOOKUP(AY137,'様式３－２'!$C$7:$L$48,10,FALSE))</f>
        <v/>
      </c>
      <c r="AZ138" s="164" t="str">
        <f>IF(AZ137="","",VLOOKUP(AZ137,'様式３－２'!$C$7:$L$48,10,FALSE))</f>
        <v/>
      </c>
      <c r="BA138" s="164" t="str">
        <f>IF(BA137="","",VLOOKUP(BA137,'様式３－２'!$C$7:$L$48,10,FALSE))</f>
        <v/>
      </c>
      <c r="BB138" s="165" t="str">
        <f>IF(BB137="","",VLOOKUP(BB137,'様式３－２'!$C$7:$L$48,10,FALSE))</f>
        <v/>
      </c>
      <c r="BC138" s="163" t="str">
        <f>IF(BC137="","",VLOOKUP(BC137,'様式３－２'!$C$7:$L$48,10,FALSE))</f>
        <v/>
      </c>
      <c r="BD138" s="164" t="str">
        <f>IF(BD137="","",VLOOKUP(BD137,'様式３－２'!$C$7:$L$48,10,FALSE))</f>
        <v/>
      </c>
      <c r="BE138" s="164" t="str">
        <f>IF(BE137="","",VLOOKUP(BE137,'様式３－２'!$C$7:$L$48,10,FALSE))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77">
        <f>B137+1</f>
        <v>62</v>
      </c>
      <c r="C139" s="402"/>
      <c r="D139" s="404"/>
      <c r="E139" s="366"/>
      <c r="F139" s="405"/>
      <c r="G139" s="279"/>
      <c r="H139" s="280"/>
      <c r="I139" s="153"/>
      <c r="J139" s="154"/>
      <c r="K139" s="153"/>
      <c r="L139" s="154"/>
      <c r="M139" s="283"/>
      <c r="N139" s="284"/>
      <c r="O139" s="287"/>
      <c r="P139" s="288"/>
      <c r="Q139" s="288"/>
      <c r="R139" s="280"/>
      <c r="S139" s="256"/>
      <c r="T139" s="257"/>
      <c r="U139" s="257"/>
      <c r="V139" s="257"/>
      <c r="W139" s="258"/>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2"/>
      <c r="BG139" s="263"/>
      <c r="BH139" s="264"/>
      <c r="BI139" s="265"/>
      <c r="BJ139" s="266"/>
      <c r="BK139" s="267"/>
      <c r="BL139" s="267"/>
      <c r="BM139" s="267"/>
      <c r="BN139" s="268"/>
    </row>
    <row r="140" spans="2:66" ht="20.25" customHeight="1" x14ac:dyDescent="0.4">
      <c r="B140" s="297"/>
      <c r="C140" s="403"/>
      <c r="D140" s="406"/>
      <c r="E140" s="366"/>
      <c r="F140" s="405"/>
      <c r="G140" s="298"/>
      <c r="H140" s="299"/>
      <c r="I140" s="197"/>
      <c r="J140" s="198">
        <f>G139</f>
        <v>0</v>
      </c>
      <c r="K140" s="197"/>
      <c r="L140" s="198">
        <f>M139</f>
        <v>0</v>
      </c>
      <c r="M140" s="300"/>
      <c r="N140" s="301"/>
      <c r="O140" s="302"/>
      <c r="P140" s="303"/>
      <c r="Q140" s="303"/>
      <c r="R140" s="299"/>
      <c r="S140" s="256"/>
      <c r="T140" s="257"/>
      <c r="U140" s="257"/>
      <c r="V140" s="257"/>
      <c r="W140" s="258"/>
      <c r="X140" s="186" t="s">
        <v>203</v>
      </c>
      <c r="Y140" s="110"/>
      <c r="Z140" s="187"/>
      <c r="AA140" s="163" t="str">
        <f>IF(AA139="","",VLOOKUP(AA139,'様式３－２'!$C$7:$L$48,10,FALSE))</f>
        <v/>
      </c>
      <c r="AB140" s="164" t="str">
        <f>IF(AB139="","",VLOOKUP(AB139,'様式３－２'!$C$7:$L$48,10,FALSE))</f>
        <v/>
      </c>
      <c r="AC140" s="164" t="str">
        <f>IF(AC139="","",VLOOKUP(AC139,'様式３－２'!$C$7:$L$48,10,FALSE))</f>
        <v/>
      </c>
      <c r="AD140" s="164" t="str">
        <f>IF(AD139="","",VLOOKUP(AD139,'様式３－２'!$C$7:$L$48,10,FALSE))</f>
        <v/>
      </c>
      <c r="AE140" s="164" t="str">
        <f>IF(AE139="","",VLOOKUP(AE139,'様式３－２'!$C$7:$L$48,10,FALSE))</f>
        <v/>
      </c>
      <c r="AF140" s="164" t="str">
        <f>IF(AF139="","",VLOOKUP(AF139,'様式３－２'!$C$7:$L$48,10,FALSE))</f>
        <v/>
      </c>
      <c r="AG140" s="165" t="str">
        <f>IF(AG139="","",VLOOKUP(AG139,'様式３－２'!$C$7:$L$48,10,FALSE))</f>
        <v/>
      </c>
      <c r="AH140" s="163" t="str">
        <f>IF(AH139="","",VLOOKUP(AH139,'様式３－２'!$C$7:$L$48,10,FALSE))</f>
        <v/>
      </c>
      <c r="AI140" s="164" t="str">
        <f>IF(AI139="","",VLOOKUP(AI139,'様式３－２'!$C$7:$L$48,10,FALSE))</f>
        <v/>
      </c>
      <c r="AJ140" s="164" t="str">
        <f>IF(AJ139="","",VLOOKUP(AJ139,'様式３－２'!$C$7:$L$48,10,FALSE))</f>
        <v/>
      </c>
      <c r="AK140" s="164" t="str">
        <f>IF(AK139="","",VLOOKUP(AK139,'様式３－２'!$C$7:$L$48,10,FALSE))</f>
        <v/>
      </c>
      <c r="AL140" s="164" t="str">
        <f>IF(AL139="","",VLOOKUP(AL139,'様式３－２'!$C$7:$L$48,10,FALSE))</f>
        <v/>
      </c>
      <c r="AM140" s="164" t="str">
        <f>IF(AM139="","",VLOOKUP(AM139,'様式３－２'!$C$7:$L$48,10,FALSE))</f>
        <v/>
      </c>
      <c r="AN140" s="165" t="str">
        <f>IF(AN139="","",VLOOKUP(AN139,'様式３－２'!$C$7:$L$48,10,FALSE))</f>
        <v/>
      </c>
      <c r="AO140" s="163" t="str">
        <f>IF(AO139="","",VLOOKUP(AO139,'様式３－２'!$C$7:$L$48,10,FALSE))</f>
        <v/>
      </c>
      <c r="AP140" s="164" t="str">
        <f>IF(AP139="","",VLOOKUP(AP139,'様式３－２'!$C$7:$L$48,10,FALSE))</f>
        <v/>
      </c>
      <c r="AQ140" s="164" t="str">
        <f>IF(AQ139="","",VLOOKUP(AQ139,'様式３－２'!$C$7:$L$48,10,FALSE))</f>
        <v/>
      </c>
      <c r="AR140" s="164" t="str">
        <f>IF(AR139="","",VLOOKUP(AR139,'様式３－２'!$C$7:$L$48,10,FALSE))</f>
        <v/>
      </c>
      <c r="AS140" s="164" t="str">
        <f>IF(AS139="","",VLOOKUP(AS139,'様式３－２'!$C$7:$L$48,10,FALSE))</f>
        <v/>
      </c>
      <c r="AT140" s="164" t="str">
        <f>IF(AT139="","",VLOOKUP(AT139,'様式３－２'!$C$7:$L$48,10,FALSE))</f>
        <v/>
      </c>
      <c r="AU140" s="165" t="str">
        <f>IF(AU139="","",VLOOKUP(AU139,'様式３－２'!$C$7:$L$48,10,FALSE))</f>
        <v/>
      </c>
      <c r="AV140" s="163" t="str">
        <f>IF(AV139="","",VLOOKUP(AV139,'様式３－２'!$C$7:$L$48,10,FALSE))</f>
        <v/>
      </c>
      <c r="AW140" s="164" t="str">
        <f>IF(AW139="","",VLOOKUP(AW139,'様式３－２'!$C$7:$L$48,10,FALSE))</f>
        <v/>
      </c>
      <c r="AX140" s="164" t="str">
        <f>IF(AX139="","",VLOOKUP(AX139,'様式３－２'!$C$7:$L$48,10,FALSE))</f>
        <v/>
      </c>
      <c r="AY140" s="164" t="str">
        <f>IF(AY139="","",VLOOKUP(AY139,'様式３－２'!$C$7:$L$48,10,FALSE))</f>
        <v/>
      </c>
      <c r="AZ140" s="164" t="str">
        <f>IF(AZ139="","",VLOOKUP(AZ139,'様式３－２'!$C$7:$L$48,10,FALSE))</f>
        <v/>
      </c>
      <c r="BA140" s="164" t="str">
        <f>IF(BA139="","",VLOOKUP(BA139,'様式３－２'!$C$7:$L$48,10,FALSE))</f>
        <v/>
      </c>
      <c r="BB140" s="165" t="str">
        <f>IF(BB139="","",VLOOKUP(BB139,'様式３－２'!$C$7:$L$48,10,FALSE))</f>
        <v/>
      </c>
      <c r="BC140" s="163" t="str">
        <f>IF(BC139="","",VLOOKUP(BC139,'様式３－２'!$C$7:$L$48,10,FALSE))</f>
        <v/>
      </c>
      <c r="BD140" s="164" t="str">
        <f>IF(BD139="","",VLOOKUP(BD139,'様式３－２'!$C$7:$L$48,10,FALSE))</f>
        <v/>
      </c>
      <c r="BE140" s="164" t="str">
        <f>IF(BE139="","",VLOOKUP(BE139,'様式３－２'!$C$7:$L$48,10,FALSE))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77">
        <f>B139+1</f>
        <v>63</v>
      </c>
      <c r="C141" s="402"/>
      <c r="D141" s="404"/>
      <c r="E141" s="366"/>
      <c r="F141" s="405"/>
      <c r="G141" s="279"/>
      <c r="H141" s="280"/>
      <c r="I141" s="153"/>
      <c r="J141" s="154"/>
      <c r="K141" s="153"/>
      <c r="L141" s="154"/>
      <c r="M141" s="283"/>
      <c r="N141" s="284"/>
      <c r="O141" s="287"/>
      <c r="P141" s="288"/>
      <c r="Q141" s="288"/>
      <c r="R141" s="280"/>
      <c r="S141" s="256"/>
      <c r="T141" s="257"/>
      <c r="U141" s="257"/>
      <c r="V141" s="257"/>
      <c r="W141" s="258"/>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2"/>
      <c r="BG141" s="263"/>
      <c r="BH141" s="264"/>
      <c r="BI141" s="265"/>
      <c r="BJ141" s="266"/>
      <c r="BK141" s="267"/>
      <c r="BL141" s="267"/>
      <c r="BM141" s="267"/>
      <c r="BN141" s="268"/>
    </row>
    <row r="142" spans="2:66" ht="20.25" customHeight="1" x14ac:dyDescent="0.4">
      <c r="B142" s="297"/>
      <c r="C142" s="403"/>
      <c r="D142" s="406"/>
      <c r="E142" s="366"/>
      <c r="F142" s="405"/>
      <c r="G142" s="298"/>
      <c r="H142" s="299"/>
      <c r="I142" s="197"/>
      <c r="J142" s="198">
        <f>G141</f>
        <v>0</v>
      </c>
      <c r="K142" s="197"/>
      <c r="L142" s="198">
        <f>M141</f>
        <v>0</v>
      </c>
      <c r="M142" s="300"/>
      <c r="N142" s="301"/>
      <c r="O142" s="302"/>
      <c r="P142" s="303"/>
      <c r="Q142" s="303"/>
      <c r="R142" s="299"/>
      <c r="S142" s="256"/>
      <c r="T142" s="257"/>
      <c r="U142" s="257"/>
      <c r="V142" s="257"/>
      <c r="W142" s="258"/>
      <c r="X142" s="186" t="s">
        <v>203</v>
      </c>
      <c r="Y142" s="110"/>
      <c r="Z142" s="187"/>
      <c r="AA142" s="163" t="str">
        <f>IF(AA141="","",VLOOKUP(AA141,'様式３－２'!$C$7:$L$48,10,FALSE))</f>
        <v/>
      </c>
      <c r="AB142" s="164" t="str">
        <f>IF(AB141="","",VLOOKUP(AB141,'様式３－２'!$C$7:$L$48,10,FALSE))</f>
        <v/>
      </c>
      <c r="AC142" s="164" t="str">
        <f>IF(AC141="","",VLOOKUP(AC141,'様式３－２'!$C$7:$L$48,10,FALSE))</f>
        <v/>
      </c>
      <c r="AD142" s="164" t="str">
        <f>IF(AD141="","",VLOOKUP(AD141,'様式３－２'!$C$7:$L$48,10,FALSE))</f>
        <v/>
      </c>
      <c r="AE142" s="164" t="str">
        <f>IF(AE141="","",VLOOKUP(AE141,'様式３－２'!$C$7:$L$48,10,FALSE))</f>
        <v/>
      </c>
      <c r="AF142" s="164" t="str">
        <f>IF(AF141="","",VLOOKUP(AF141,'様式３－２'!$C$7:$L$48,10,FALSE))</f>
        <v/>
      </c>
      <c r="AG142" s="165" t="str">
        <f>IF(AG141="","",VLOOKUP(AG141,'様式３－２'!$C$7:$L$48,10,FALSE))</f>
        <v/>
      </c>
      <c r="AH142" s="163" t="str">
        <f>IF(AH141="","",VLOOKUP(AH141,'様式３－２'!$C$7:$L$48,10,FALSE))</f>
        <v/>
      </c>
      <c r="AI142" s="164" t="str">
        <f>IF(AI141="","",VLOOKUP(AI141,'様式３－２'!$C$7:$L$48,10,FALSE))</f>
        <v/>
      </c>
      <c r="AJ142" s="164" t="str">
        <f>IF(AJ141="","",VLOOKUP(AJ141,'様式３－２'!$C$7:$L$48,10,FALSE))</f>
        <v/>
      </c>
      <c r="AK142" s="164" t="str">
        <f>IF(AK141="","",VLOOKUP(AK141,'様式３－２'!$C$7:$L$48,10,FALSE))</f>
        <v/>
      </c>
      <c r="AL142" s="164" t="str">
        <f>IF(AL141="","",VLOOKUP(AL141,'様式３－２'!$C$7:$L$48,10,FALSE))</f>
        <v/>
      </c>
      <c r="AM142" s="164" t="str">
        <f>IF(AM141="","",VLOOKUP(AM141,'様式３－２'!$C$7:$L$48,10,FALSE))</f>
        <v/>
      </c>
      <c r="AN142" s="165" t="str">
        <f>IF(AN141="","",VLOOKUP(AN141,'様式３－２'!$C$7:$L$48,10,FALSE))</f>
        <v/>
      </c>
      <c r="AO142" s="163" t="str">
        <f>IF(AO141="","",VLOOKUP(AO141,'様式３－２'!$C$7:$L$48,10,FALSE))</f>
        <v/>
      </c>
      <c r="AP142" s="164" t="str">
        <f>IF(AP141="","",VLOOKUP(AP141,'様式３－２'!$C$7:$L$48,10,FALSE))</f>
        <v/>
      </c>
      <c r="AQ142" s="164" t="str">
        <f>IF(AQ141="","",VLOOKUP(AQ141,'様式３－２'!$C$7:$L$48,10,FALSE))</f>
        <v/>
      </c>
      <c r="AR142" s="164" t="str">
        <f>IF(AR141="","",VLOOKUP(AR141,'様式３－２'!$C$7:$L$48,10,FALSE))</f>
        <v/>
      </c>
      <c r="AS142" s="164" t="str">
        <f>IF(AS141="","",VLOOKUP(AS141,'様式３－２'!$C$7:$L$48,10,FALSE))</f>
        <v/>
      </c>
      <c r="AT142" s="164" t="str">
        <f>IF(AT141="","",VLOOKUP(AT141,'様式３－２'!$C$7:$L$48,10,FALSE))</f>
        <v/>
      </c>
      <c r="AU142" s="165" t="str">
        <f>IF(AU141="","",VLOOKUP(AU141,'様式３－２'!$C$7:$L$48,10,FALSE))</f>
        <v/>
      </c>
      <c r="AV142" s="163" t="str">
        <f>IF(AV141="","",VLOOKUP(AV141,'様式３－２'!$C$7:$L$48,10,FALSE))</f>
        <v/>
      </c>
      <c r="AW142" s="164" t="str">
        <f>IF(AW141="","",VLOOKUP(AW141,'様式３－２'!$C$7:$L$48,10,FALSE))</f>
        <v/>
      </c>
      <c r="AX142" s="164" t="str">
        <f>IF(AX141="","",VLOOKUP(AX141,'様式３－２'!$C$7:$L$48,10,FALSE))</f>
        <v/>
      </c>
      <c r="AY142" s="164" t="str">
        <f>IF(AY141="","",VLOOKUP(AY141,'様式３－２'!$C$7:$L$48,10,FALSE))</f>
        <v/>
      </c>
      <c r="AZ142" s="164" t="str">
        <f>IF(AZ141="","",VLOOKUP(AZ141,'様式３－２'!$C$7:$L$48,10,FALSE))</f>
        <v/>
      </c>
      <c r="BA142" s="164" t="str">
        <f>IF(BA141="","",VLOOKUP(BA141,'様式３－２'!$C$7:$L$48,10,FALSE))</f>
        <v/>
      </c>
      <c r="BB142" s="165" t="str">
        <f>IF(BB141="","",VLOOKUP(BB141,'様式３－２'!$C$7:$L$48,10,FALSE))</f>
        <v/>
      </c>
      <c r="BC142" s="163" t="str">
        <f>IF(BC141="","",VLOOKUP(BC141,'様式３－２'!$C$7:$L$48,10,FALSE))</f>
        <v/>
      </c>
      <c r="BD142" s="164" t="str">
        <f>IF(BD141="","",VLOOKUP(BD141,'様式３－２'!$C$7:$L$48,10,FALSE))</f>
        <v/>
      </c>
      <c r="BE142" s="164" t="str">
        <f>IF(BE141="","",VLOOKUP(BE141,'様式３－２'!$C$7:$L$48,10,FALSE))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77">
        <f>B141+1</f>
        <v>64</v>
      </c>
      <c r="C143" s="402"/>
      <c r="D143" s="404"/>
      <c r="E143" s="366"/>
      <c r="F143" s="405"/>
      <c r="G143" s="279"/>
      <c r="H143" s="280"/>
      <c r="I143" s="153"/>
      <c r="J143" s="154"/>
      <c r="K143" s="153"/>
      <c r="L143" s="154"/>
      <c r="M143" s="283"/>
      <c r="N143" s="284"/>
      <c r="O143" s="287"/>
      <c r="P143" s="288"/>
      <c r="Q143" s="288"/>
      <c r="R143" s="280"/>
      <c r="S143" s="256"/>
      <c r="T143" s="257"/>
      <c r="U143" s="257"/>
      <c r="V143" s="257"/>
      <c r="W143" s="258"/>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2"/>
      <c r="BG143" s="263"/>
      <c r="BH143" s="264"/>
      <c r="BI143" s="265"/>
      <c r="BJ143" s="266"/>
      <c r="BK143" s="267"/>
      <c r="BL143" s="267"/>
      <c r="BM143" s="267"/>
      <c r="BN143" s="268"/>
    </row>
    <row r="144" spans="2:66" ht="20.25" customHeight="1" x14ac:dyDescent="0.4">
      <c r="B144" s="297"/>
      <c r="C144" s="403"/>
      <c r="D144" s="406"/>
      <c r="E144" s="366"/>
      <c r="F144" s="405"/>
      <c r="G144" s="298"/>
      <c r="H144" s="299"/>
      <c r="I144" s="197"/>
      <c r="J144" s="198">
        <f>G143</f>
        <v>0</v>
      </c>
      <c r="K144" s="197"/>
      <c r="L144" s="198">
        <f>M143</f>
        <v>0</v>
      </c>
      <c r="M144" s="300"/>
      <c r="N144" s="301"/>
      <c r="O144" s="302"/>
      <c r="P144" s="303"/>
      <c r="Q144" s="303"/>
      <c r="R144" s="299"/>
      <c r="S144" s="256"/>
      <c r="T144" s="257"/>
      <c r="U144" s="257"/>
      <c r="V144" s="257"/>
      <c r="W144" s="258"/>
      <c r="X144" s="186" t="s">
        <v>203</v>
      </c>
      <c r="Y144" s="110"/>
      <c r="Z144" s="187"/>
      <c r="AA144" s="163" t="str">
        <f>IF(AA143="","",VLOOKUP(AA143,'様式３－２'!$C$7:$L$48,10,FALSE))</f>
        <v/>
      </c>
      <c r="AB144" s="164" t="str">
        <f>IF(AB143="","",VLOOKUP(AB143,'様式３－２'!$C$7:$L$48,10,FALSE))</f>
        <v/>
      </c>
      <c r="AC144" s="164" t="str">
        <f>IF(AC143="","",VLOOKUP(AC143,'様式３－２'!$C$7:$L$48,10,FALSE))</f>
        <v/>
      </c>
      <c r="AD144" s="164" t="str">
        <f>IF(AD143="","",VLOOKUP(AD143,'様式３－２'!$C$7:$L$48,10,FALSE))</f>
        <v/>
      </c>
      <c r="AE144" s="164" t="str">
        <f>IF(AE143="","",VLOOKUP(AE143,'様式３－２'!$C$7:$L$48,10,FALSE))</f>
        <v/>
      </c>
      <c r="AF144" s="164" t="str">
        <f>IF(AF143="","",VLOOKUP(AF143,'様式３－２'!$C$7:$L$48,10,FALSE))</f>
        <v/>
      </c>
      <c r="AG144" s="165" t="str">
        <f>IF(AG143="","",VLOOKUP(AG143,'様式３－２'!$C$7:$L$48,10,FALSE))</f>
        <v/>
      </c>
      <c r="AH144" s="163" t="str">
        <f>IF(AH143="","",VLOOKUP(AH143,'様式３－２'!$C$7:$L$48,10,FALSE))</f>
        <v/>
      </c>
      <c r="AI144" s="164" t="str">
        <f>IF(AI143="","",VLOOKUP(AI143,'様式３－２'!$C$7:$L$48,10,FALSE))</f>
        <v/>
      </c>
      <c r="AJ144" s="164" t="str">
        <f>IF(AJ143="","",VLOOKUP(AJ143,'様式３－２'!$C$7:$L$48,10,FALSE))</f>
        <v/>
      </c>
      <c r="AK144" s="164" t="str">
        <f>IF(AK143="","",VLOOKUP(AK143,'様式３－２'!$C$7:$L$48,10,FALSE))</f>
        <v/>
      </c>
      <c r="AL144" s="164" t="str">
        <f>IF(AL143="","",VLOOKUP(AL143,'様式３－２'!$C$7:$L$48,10,FALSE))</f>
        <v/>
      </c>
      <c r="AM144" s="164" t="str">
        <f>IF(AM143="","",VLOOKUP(AM143,'様式３－２'!$C$7:$L$48,10,FALSE))</f>
        <v/>
      </c>
      <c r="AN144" s="165" t="str">
        <f>IF(AN143="","",VLOOKUP(AN143,'様式３－２'!$C$7:$L$48,10,FALSE))</f>
        <v/>
      </c>
      <c r="AO144" s="163" t="str">
        <f>IF(AO143="","",VLOOKUP(AO143,'様式３－２'!$C$7:$L$48,10,FALSE))</f>
        <v/>
      </c>
      <c r="AP144" s="164" t="str">
        <f>IF(AP143="","",VLOOKUP(AP143,'様式３－２'!$C$7:$L$48,10,FALSE))</f>
        <v/>
      </c>
      <c r="AQ144" s="164" t="str">
        <f>IF(AQ143="","",VLOOKUP(AQ143,'様式３－２'!$C$7:$L$48,10,FALSE))</f>
        <v/>
      </c>
      <c r="AR144" s="164" t="str">
        <f>IF(AR143="","",VLOOKUP(AR143,'様式３－２'!$C$7:$L$48,10,FALSE))</f>
        <v/>
      </c>
      <c r="AS144" s="164" t="str">
        <f>IF(AS143="","",VLOOKUP(AS143,'様式３－２'!$C$7:$L$48,10,FALSE))</f>
        <v/>
      </c>
      <c r="AT144" s="164" t="str">
        <f>IF(AT143="","",VLOOKUP(AT143,'様式３－２'!$C$7:$L$48,10,FALSE))</f>
        <v/>
      </c>
      <c r="AU144" s="165" t="str">
        <f>IF(AU143="","",VLOOKUP(AU143,'様式３－２'!$C$7:$L$48,10,FALSE))</f>
        <v/>
      </c>
      <c r="AV144" s="163" t="str">
        <f>IF(AV143="","",VLOOKUP(AV143,'様式３－２'!$C$7:$L$48,10,FALSE))</f>
        <v/>
      </c>
      <c r="AW144" s="164" t="str">
        <f>IF(AW143="","",VLOOKUP(AW143,'様式３－２'!$C$7:$L$48,10,FALSE))</f>
        <v/>
      </c>
      <c r="AX144" s="164" t="str">
        <f>IF(AX143="","",VLOOKUP(AX143,'様式３－２'!$C$7:$L$48,10,FALSE))</f>
        <v/>
      </c>
      <c r="AY144" s="164" t="str">
        <f>IF(AY143="","",VLOOKUP(AY143,'様式３－２'!$C$7:$L$48,10,FALSE))</f>
        <v/>
      </c>
      <c r="AZ144" s="164" t="str">
        <f>IF(AZ143="","",VLOOKUP(AZ143,'様式３－２'!$C$7:$L$48,10,FALSE))</f>
        <v/>
      </c>
      <c r="BA144" s="164" t="str">
        <f>IF(BA143="","",VLOOKUP(BA143,'様式３－２'!$C$7:$L$48,10,FALSE))</f>
        <v/>
      </c>
      <c r="BB144" s="165" t="str">
        <f>IF(BB143="","",VLOOKUP(BB143,'様式３－２'!$C$7:$L$48,10,FALSE))</f>
        <v/>
      </c>
      <c r="BC144" s="163" t="str">
        <f>IF(BC143="","",VLOOKUP(BC143,'様式３－２'!$C$7:$L$48,10,FALSE))</f>
        <v/>
      </c>
      <c r="BD144" s="164" t="str">
        <f>IF(BD143="","",VLOOKUP(BD143,'様式３－２'!$C$7:$L$48,10,FALSE))</f>
        <v/>
      </c>
      <c r="BE144" s="164" t="str">
        <f>IF(BE143="","",VLOOKUP(BE143,'様式３－２'!$C$7:$L$48,10,FALSE))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77">
        <f>B143+1</f>
        <v>65</v>
      </c>
      <c r="C145" s="402"/>
      <c r="D145" s="404"/>
      <c r="E145" s="366"/>
      <c r="F145" s="405"/>
      <c r="G145" s="279"/>
      <c r="H145" s="280"/>
      <c r="I145" s="153"/>
      <c r="J145" s="154"/>
      <c r="K145" s="153"/>
      <c r="L145" s="154"/>
      <c r="M145" s="283"/>
      <c r="N145" s="284"/>
      <c r="O145" s="287"/>
      <c r="P145" s="288"/>
      <c r="Q145" s="288"/>
      <c r="R145" s="280"/>
      <c r="S145" s="256"/>
      <c r="T145" s="257"/>
      <c r="U145" s="257"/>
      <c r="V145" s="257"/>
      <c r="W145" s="258"/>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2"/>
      <c r="BG145" s="263"/>
      <c r="BH145" s="264"/>
      <c r="BI145" s="265"/>
      <c r="BJ145" s="266"/>
      <c r="BK145" s="267"/>
      <c r="BL145" s="267"/>
      <c r="BM145" s="267"/>
      <c r="BN145" s="268"/>
    </row>
    <row r="146" spans="2:66" ht="20.25" customHeight="1" x14ac:dyDescent="0.4">
      <c r="B146" s="297"/>
      <c r="C146" s="403"/>
      <c r="D146" s="406"/>
      <c r="E146" s="366"/>
      <c r="F146" s="405"/>
      <c r="G146" s="298"/>
      <c r="H146" s="299"/>
      <c r="I146" s="197"/>
      <c r="J146" s="198">
        <f>G145</f>
        <v>0</v>
      </c>
      <c r="K146" s="197"/>
      <c r="L146" s="198">
        <f>M145</f>
        <v>0</v>
      </c>
      <c r="M146" s="300"/>
      <c r="N146" s="301"/>
      <c r="O146" s="302"/>
      <c r="P146" s="303"/>
      <c r="Q146" s="303"/>
      <c r="R146" s="299"/>
      <c r="S146" s="256"/>
      <c r="T146" s="257"/>
      <c r="U146" s="257"/>
      <c r="V146" s="257"/>
      <c r="W146" s="258"/>
      <c r="X146" s="186" t="s">
        <v>203</v>
      </c>
      <c r="Y146" s="110"/>
      <c r="Z146" s="187"/>
      <c r="AA146" s="163" t="str">
        <f>IF(AA145="","",VLOOKUP(AA145,'様式３－２'!$C$7:$L$48,10,FALSE))</f>
        <v/>
      </c>
      <c r="AB146" s="164" t="str">
        <f>IF(AB145="","",VLOOKUP(AB145,'様式３－２'!$C$7:$L$48,10,FALSE))</f>
        <v/>
      </c>
      <c r="AC146" s="164" t="str">
        <f>IF(AC145="","",VLOOKUP(AC145,'様式３－２'!$C$7:$L$48,10,FALSE))</f>
        <v/>
      </c>
      <c r="AD146" s="164" t="str">
        <f>IF(AD145="","",VLOOKUP(AD145,'様式３－２'!$C$7:$L$48,10,FALSE))</f>
        <v/>
      </c>
      <c r="AE146" s="164" t="str">
        <f>IF(AE145="","",VLOOKUP(AE145,'様式３－２'!$C$7:$L$48,10,FALSE))</f>
        <v/>
      </c>
      <c r="AF146" s="164" t="str">
        <f>IF(AF145="","",VLOOKUP(AF145,'様式３－２'!$C$7:$L$48,10,FALSE))</f>
        <v/>
      </c>
      <c r="AG146" s="165" t="str">
        <f>IF(AG145="","",VLOOKUP(AG145,'様式３－２'!$C$7:$L$48,10,FALSE))</f>
        <v/>
      </c>
      <c r="AH146" s="163" t="str">
        <f>IF(AH145="","",VLOOKUP(AH145,'様式３－２'!$C$7:$L$48,10,FALSE))</f>
        <v/>
      </c>
      <c r="AI146" s="164" t="str">
        <f>IF(AI145="","",VLOOKUP(AI145,'様式３－２'!$C$7:$L$48,10,FALSE))</f>
        <v/>
      </c>
      <c r="AJ146" s="164" t="str">
        <f>IF(AJ145="","",VLOOKUP(AJ145,'様式３－２'!$C$7:$L$48,10,FALSE))</f>
        <v/>
      </c>
      <c r="AK146" s="164" t="str">
        <f>IF(AK145="","",VLOOKUP(AK145,'様式３－２'!$C$7:$L$48,10,FALSE))</f>
        <v/>
      </c>
      <c r="AL146" s="164" t="str">
        <f>IF(AL145="","",VLOOKUP(AL145,'様式３－２'!$C$7:$L$48,10,FALSE))</f>
        <v/>
      </c>
      <c r="AM146" s="164" t="str">
        <f>IF(AM145="","",VLOOKUP(AM145,'様式３－２'!$C$7:$L$48,10,FALSE))</f>
        <v/>
      </c>
      <c r="AN146" s="165" t="str">
        <f>IF(AN145="","",VLOOKUP(AN145,'様式３－２'!$C$7:$L$48,10,FALSE))</f>
        <v/>
      </c>
      <c r="AO146" s="163" t="str">
        <f>IF(AO145="","",VLOOKUP(AO145,'様式３－２'!$C$7:$L$48,10,FALSE))</f>
        <v/>
      </c>
      <c r="AP146" s="164" t="str">
        <f>IF(AP145="","",VLOOKUP(AP145,'様式３－２'!$C$7:$L$48,10,FALSE))</f>
        <v/>
      </c>
      <c r="AQ146" s="164" t="str">
        <f>IF(AQ145="","",VLOOKUP(AQ145,'様式３－２'!$C$7:$L$48,10,FALSE))</f>
        <v/>
      </c>
      <c r="AR146" s="164" t="str">
        <f>IF(AR145="","",VLOOKUP(AR145,'様式３－２'!$C$7:$L$48,10,FALSE))</f>
        <v/>
      </c>
      <c r="AS146" s="164" t="str">
        <f>IF(AS145="","",VLOOKUP(AS145,'様式３－２'!$C$7:$L$48,10,FALSE))</f>
        <v/>
      </c>
      <c r="AT146" s="164" t="str">
        <f>IF(AT145="","",VLOOKUP(AT145,'様式３－２'!$C$7:$L$48,10,FALSE))</f>
        <v/>
      </c>
      <c r="AU146" s="165" t="str">
        <f>IF(AU145="","",VLOOKUP(AU145,'様式３－２'!$C$7:$L$48,10,FALSE))</f>
        <v/>
      </c>
      <c r="AV146" s="163" t="str">
        <f>IF(AV145="","",VLOOKUP(AV145,'様式３－２'!$C$7:$L$48,10,FALSE))</f>
        <v/>
      </c>
      <c r="AW146" s="164" t="str">
        <f>IF(AW145="","",VLOOKUP(AW145,'様式３－２'!$C$7:$L$48,10,FALSE))</f>
        <v/>
      </c>
      <c r="AX146" s="164" t="str">
        <f>IF(AX145="","",VLOOKUP(AX145,'様式３－２'!$C$7:$L$48,10,FALSE))</f>
        <v/>
      </c>
      <c r="AY146" s="164" t="str">
        <f>IF(AY145="","",VLOOKUP(AY145,'様式３－２'!$C$7:$L$48,10,FALSE))</f>
        <v/>
      </c>
      <c r="AZ146" s="164" t="str">
        <f>IF(AZ145="","",VLOOKUP(AZ145,'様式３－２'!$C$7:$L$48,10,FALSE))</f>
        <v/>
      </c>
      <c r="BA146" s="164" t="str">
        <f>IF(BA145="","",VLOOKUP(BA145,'様式３－２'!$C$7:$L$48,10,FALSE))</f>
        <v/>
      </c>
      <c r="BB146" s="165" t="str">
        <f>IF(BB145="","",VLOOKUP(BB145,'様式３－２'!$C$7:$L$48,10,FALSE))</f>
        <v/>
      </c>
      <c r="BC146" s="163" t="str">
        <f>IF(BC145="","",VLOOKUP(BC145,'様式３－２'!$C$7:$L$48,10,FALSE))</f>
        <v/>
      </c>
      <c r="BD146" s="164" t="str">
        <f>IF(BD145="","",VLOOKUP(BD145,'様式３－２'!$C$7:$L$48,10,FALSE))</f>
        <v/>
      </c>
      <c r="BE146" s="164" t="str">
        <f>IF(BE145="","",VLOOKUP(BE145,'様式３－２'!$C$7:$L$48,10,FALSE))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77">
        <f>B145+1</f>
        <v>66</v>
      </c>
      <c r="C147" s="402"/>
      <c r="D147" s="404"/>
      <c r="E147" s="366"/>
      <c r="F147" s="405"/>
      <c r="G147" s="279"/>
      <c r="H147" s="280"/>
      <c r="I147" s="153"/>
      <c r="J147" s="154"/>
      <c r="K147" s="153"/>
      <c r="L147" s="154"/>
      <c r="M147" s="283"/>
      <c r="N147" s="284"/>
      <c r="O147" s="287"/>
      <c r="P147" s="288"/>
      <c r="Q147" s="288"/>
      <c r="R147" s="280"/>
      <c r="S147" s="256"/>
      <c r="T147" s="257"/>
      <c r="U147" s="257"/>
      <c r="V147" s="257"/>
      <c r="W147" s="258"/>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2"/>
      <c r="BG147" s="263"/>
      <c r="BH147" s="264"/>
      <c r="BI147" s="265"/>
      <c r="BJ147" s="266"/>
      <c r="BK147" s="267"/>
      <c r="BL147" s="267"/>
      <c r="BM147" s="267"/>
      <c r="BN147" s="268"/>
    </row>
    <row r="148" spans="2:66" ht="20.25" customHeight="1" x14ac:dyDescent="0.4">
      <c r="B148" s="297"/>
      <c r="C148" s="403"/>
      <c r="D148" s="406"/>
      <c r="E148" s="366"/>
      <c r="F148" s="405"/>
      <c r="G148" s="298"/>
      <c r="H148" s="299"/>
      <c r="I148" s="197"/>
      <c r="J148" s="198">
        <f>G147</f>
        <v>0</v>
      </c>
      <c r="K148" s="197"/>
      <c r="L148" s="198">
        <f>M147</f>
        <v>0</v>
      </c>
      <c r="M148" s="300"/>
      <c r="N148" s="301"/>
      <c r="O148" s="302"/>
      <c r="P148" s="303"/>
      <c r="Q148" s="303"/>
      <c r="R148" s="299"/>
      <c r="S148" s="256"/>
      <c r="T148" s="257"/>
      <c r="U148" s="257"/>
      <c r="V148" s="257"/>
      <c r="W148" s="258"/>
      <c r="X148" s="186" t="s">
        <v>203</v>
      </c>
      <c r="Y148" s="110"/>
      <c r="Z148" s="187"/>
      <c r="AA148" s="163" t="str">
        <f>IF(AA147="","",VLOOKUP(AA147,'様式３－２'!$C$7:$L$48,10,FALSE))</f>
        <v/>
      </c>
      <c r="AB148" s="164" t="str">
        <f>IF(AB147="","",VLOOKUP(AB147,'様式３－２'!$C$7:$L$48,10,FALSE))</f>
        <v/>
      </c>
      <c r="AC148" s="164" t="str">
        <f>IF(AC147="","",VLOOKUP(AC147,'様式３－２'!$C$7:$L$48,10,FALSE))</f>
        <v/>
      </c>
      <c r="AD148" s="164" t="str">
        <f>IF(AD147="","",VLOOKUP(AD147,'様式３－２'!$C$7:$L$48,10,FALSE))</f>
        <v/>
      </c>
      <c r="AE148" s="164" t="str">
        <f>IF(AE147="","",VLOOKUP(AE147,'様式３－２'!$C$7:$L$48,10,FALSE))</f>
        <v/>
      </c>
      <c r="AF148" s="164" t="str">
        <f>IF(AF147="","",VLOOKUP(AF147,'様式３－２'!$C$7:$L$48,10,FALSE))</f>
        <v/>
      </c>
      <c r="AG148" s="165" t="str">
        <f>IF(AG147="","",VLOOKUP(AG147,'様式３－２'!$C$7:$L$48,10,FALSE))</f>
        <v/>
      </c>
      <c r="AH148" s="163" t="str">
        <f>IF(AH147="","",VLOOKUP(AH147,'様式３－２'!$C$7:$L$48,10,FALSE))</f>
        <v/>
      </c>
      <c r="AI148" s="164" t="str">
        <f>IF(AI147="","",VLOOKUP(AI147,'様式３－２'!$C$7:$L$48,10,FALSE))</f>
        <v/>
      </c>
      <c r="AJ148" s="164" t="str">
        <f>IF(AJ147="","",VLOOKUP(AJ147,'様式３－２'!$C$7:$L$48,10,FALSE))</f>
        <v/>
      </c>
      <c r="AK148" s="164" t="str">
        <f>IF(AK147="","",VLOOKUP(AK147,'様式３－２'!$C$7:$L$48,10,FALSE))</f>
        <v/>
      </c>
      <c r="AL148" s="164" t="str">
        <f>IF(AL147="","",VLOOKUP(AL147,'様式３－２'!$C$7:$L$48,10,FALSE))</f>
        <v/>
      </c>
      <c r="AM148" s="164" t="str">
        <f>IF(AM147="","",VLOOKUP(AM147,'様式３－２'!$C$7:$L$48,10,FALSE))</f>
        <v/>
      </c>
      <c r="AN148" s="165" t="str">
        <f>IF(AN147="","",VLOOKUP(AN147,'様式３－２'!$C$7:$L$48,10,FALSE))</f>
        <v/>
      </c>
      <c r="AO148" s="163" t="str">
        <f>IF(AO147="","",VLOOKUP(AO147,'様式３－２'!$C$7:$L$48,10,FALSE))</f>
        <v/>
      </c>
      <c r="AP148" s="164" t="str">
        <f>IF(AP147="","",VLOOKUP(AP147,'様式３－２'!$C$7:$L$48,10,FALSE))</f>
        <v/>
      </c>
      <c r="AQ148" s="164" t="str">
        <f>IF(AQ147="","",VLOOKUP(AQ147,'様式３－２'!$C$7:$L$48,10,FALSE))</f>
        <v/>
      </c>
      <c r="AR148" s="164" t="str">
        <f>IF(AR147="","",VLOOKUP(AR147,'様式３－２'!$C$7:$L$48,10,FALSE))</f>
        <v/>
      </c>
      <c r="AS148" s="164" t="str">
        <f>IF(AS147="","",VLOOKUP(AS147,'様式３－２'!$C$7:$L$48,10,FALSE))</f>
        <v/>
      </c>
      <c r="AT148" s="164" t="str">
        <f>IF(AT147="","",VLOOKUP(AT147,'様式３－２'!$C$7:$L$48,10,FALSE))</f>
        <v/>
      </c>
      <c r="AU148" s="165" t="str">
        <f>IF(AU147="","",VLOOKUP(AU147,'様式３－２'!$C$7:$L$48,10,FALSE))</f>
        <v/>
      </c>
      <c r="AV148" s="163" t="str">
        <f>IF(AV147="","",VLOOKUP(AV147,'様式３－２'!$C$7:$L$48,10,FALSE))</f>
        <v/>
      </c>
      <c r="AW148" s="164" t="str">
        <f>IF(AW147="","",VLOOKUP(AW147,'様式３－２'!$C$7:$L$48,10,FALSE))</f>
        <v/>
      </c>
      <c r="AX148" s="164" t="str">
        <f>IF(AX147="","",VLOOKUP(AX147,'様式３－２'!$C$7:$L$48,10,FALSE))</f>
        <v/>
      </c>
      <c r="AY148" s="164" t="str">
        <f>IF(AY147="","",VLOOKUP(AY147,'様式３－２'!$C$7:$L$48,10,FALSE))</f>
        <v/>
      </c>
      <c r="AZ148" s="164" t="str">
        <f>IF(AZ147="","",VLOOKUP(AZ147,'様式３－２'!$C$7:$L$48,10,FALSE))</f>
        <v/>
      </c>
      <c r="BA148" s="164" t="str">
        <f>IF(BA147="","",VLOOKUP(BA147,'様式３－２'!$C$7:$L$48,10,FALSE))</f>
        <v/>
      </c>
      <c r="BB148" s="165" t="str">
        <f>IF(BB147="","",VLOOKUP(BB147,'様式３－２'!$C$7:$L$48,10,FALSE))</f>
        <v/>
      </c>
      <c r="BC148" s="163" t="str">
        <f>IF(BC147="","",VLOOKUP(BC147,'様式３－２'!$C$7:$L$48,10,FALSE))</f>
        <v/>
      </c>
      <c r="BD148" s="164" t="str">
        <f>IF(BD147="","",VLOOKUP(BD147,'様式３－２'!$C$7:$L$48,10,FALSE))</f>
        <v/>
      </c>
      <c r="BE148" s="164" t="str">
        <f>IF(BE147="","",VLOOKUP(BE147,'様式３－２'!$C$7:$L$48,10,FALSE))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77">
        <f>B147+1</f>
        <v>67</v>
      </c>
      <c r="C149" s="402"/>
      <c r="D149" s="404"/>
      <c r="E149" s="366"/>
      <c r="F149" s="405"/>
      <c r="G149" s="279"/>
      <c r="H149" s="280"/>
      <c r="I149" s="153"/>
      <c r="J149" s="154"/>
      <c r="K149" s="153"/>
      <c r="L149" s="154"/>
      <c r="M149" s="283"/>
      <c r="N149" s="284"/>
      <c r="O149" s="287"/>
      <c r="P149" s="288"/>
      <c r="Q149" s="288"/>
      <c r="R149" s="280"/>
      <c r="S149" s="256"/>
      <c r="T149" s="257"/>
      <c r="U149" s="257"/>
      <c r="V149" s="257"/>
      <c r="W149" s="258"/>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2"/>
      <c r="BG149" s="263"/>
      <c r="BH149" s="264"/>
      <c r="BI149" s="265"/>
      <c r="BJ149" s="266"/>
      <c r="BK149" s="267"/>
      <c r="BL149" s="267"/>
      <c r="BM149" s="267"/>
      <c r="BN149" s="268"/>
    </row>
    <row r="150" spans="2:66" ht="20.25" customHeight="1" x14ac:dyDescent="0.4">
      <c r="B150" s="297"/>
      <c r="C150" s="403"/>
      <c r="D150" s="406"/>
      <c r="E150" s="366"/>
      <c r="F150" s="405"/>
      <c r="G150" s="298"/>
      <c r="H150" s="299"/>
      <c r="I150" s="197"/>
      <c r="J150" s="198">
        <f>G149</f>
        <v>0</v>
      </c>
      <c r="K150" s="197"/>
      <c r="L150" s="198">
        <f>M149</f>
        <v>0</v>
      </c>
      <c r="M150" s="300"/>
      <c r="N150" s="301"/>
      <c r="O150" s="302"/>
      <c r="P150" s="303"/>
      <c r="Q150" s="303"/>
      <c r="R150" s="299"/>
      <c r="S150" s="256"/>
      <c r="T150" s="257"/>
      <c r="U150" s="257"/>
      <c r="V150" s="257"/>
      <c r="W150" s="258"/>
      <c r="X150" s="186" t="s">
        <v>203</v>
      </c>
      <c r="Y150" s="110"/>
      <c r="Z150" s="187"/>
      <c r="AA150" s="163" t="str">
        <f>IF(AA149="","",VLOOKUP(AA149,'様式３－２'!$C$7:$L$48,10,FALSE))</f>
        <v/>
      </c>
      <c r="AB150" s="164" t="str">
        <f>IF(AB149="","",VLOOKUP(AB149,'様式３－２'!$C$7:$L$48,10,FALSE))</f>
        <v/>
      </c>
      <c r="AC150" s="164" t="str">
        <f>IF(AC149="","",VLOOKUP(AC149,'様式３－２'!$C$7:$L$48,10,FALSE))</f>
        <v/>
      </c>
      <c r="AD150" s="164" t="str">
        <f>IF(AD149="","",VLOOKUP(AD149,'様式３－２'!$C$7:$L$48,10,FALSE))</f>
        <v/>
      </c>
      <c r="AE150" s="164" t="str">
        <f>IF(AE149="","",VLOOKUP(AE149,'様式３－２'!$C$7:$L$48,10,FALSE))</f>
        <v/>
      </c>
      <c r="AF150" s="164" t="str">
        <f>IF(AF149="","",VLOOKUP(AF149,'様式３－２'!$C$7:$L$48,10,FALSE))</f>
        <v/>
      </c>
      <c r="AG150" s="165" t="str">
        <f>IF(AG149="","",VLOOKUP(AG149,'様式３－２'!$C$7:$L$48,10,FALSE))</f>
        <v/>
      </c>
      <c r="AH150" s="163" t="str">
        <f>IF(AH149="","",VLOOKUP(AH149,'様式３－２'!$C$7:$L$48,10,FALSE))</f>
        <v/>
      </c>
      <c r="AI150" s="164" t="str">
        <f>IF(AI149="","",VLOOKUP(AI149,'様式３－２'!$C$7:$L$48,10,FALSE))</f>
        <v/>
      </c>
      <c r="AJ150" s="164" t="str">
        <f>IF(AJ149="","",VLOOKUP(AJ149,'様式３－２'!$C$7:$L$48,10,FALSE))</f>
        <v/>
      </c>
      <c r="AK150" s="164" t="str">
        <f>IF(AK149="","",VLOOKUP(AK149,'様式３－２'!$C$7:$L$48,10,FALSE))</f>
        <v/>
      </c>
      <c r="AL150" s="164" t="str">
        <f>IF(AL149="","",VLOOKUP(AL149,'様式３－２'!$C$7:$L$48,10,FALSE))</f>
        <v/>
      </c>
      <c r="AM150" s="164" t="str">
        <f>IF(AM149="","",VLOOKUP(AM149,'様式３－２'!$C$7:$L$48,10,FALSE))</f>
        <v/>
      </c>
      <c r="AN150" s="165" t="str">
        <f>IF(AN149="","",VLOOKUP(AN149,'様式３－２'!$C$7:$L$48,10,FALSE))</f>
        <v/>
      </c>
      <c r="AO150" s="163" t="str">
        <f>IF(AO149="","",VLOOKUP(AO149,'様式３－２'!$C$7:$L$48,10,FALSE))</f>
        <v/>
      </c>
      <c r="AP150" s="164" t="str">
        <f>IF(AP149="","",VLOOKUP(AP149,'様式３－２'!$C$7:$L$48,10,FALSE))</f>
        <v/>
      </c>
      <c r="AQ150" s="164" t="str">
        <f>IF(AQ149="","",VLOOKUP(AQ149,'様式３－２'!$C$7:$L$48,10,FALSE))</f>
        <v/>
      </c>
      <c r="AR150" s="164" t="str">
        <f>IF(AR149="","",VLOOKUP(AR149,'様式３－２'!$C$7:$L$48,10,FALSE))</f>
        <v/>
      </c>
      <c r="AS150" s="164" t="str">
        <f>IF(AS149="","",VLOOKUP(AS149,'様式３－２'!$C$7:$L$48,10,FALSE))</f>
        <v/>
      </c>
      <c r="AT150" s="164" t="str">
        <f>IF(AT149="","",VLOOKUP(AT149,'様式３－２'!$C$7:$L$48,10,FALSE))</f>
        <v/>
      </c>
      <c r="AU150" s="165" t="str">
        <f>IF(AU149="","",VLOOKUP(AU149,'様式３－２'!$C$7:$L$48,10,FALSE))</f>
        <v/>
      </c>
      <c r="AV150" s="163" t="str">
        <f>IF(AV149="","",VLOOKUP(AV149,'様式３－２'!$C$7:$L$48,10,FALSE))</f>
        <v/>
      </c>
      <c r="AW150" s="164" t="str">
        <f>IF(AW149="","",VLOOKUP(AW149,'様式３－２'!$C$7:$L$48,10,FALSE))</f>
        <v/>
      </c>
      <c r="AX150" s="164" t="str">
        <f>IF(AX149="","",VLOOKUP(AX149,'様式３－２'!$C$7:$L$48,10,FALSE))</f>
        <v/>
      </c>
      <c r="AY150" s="164" t="str">
        <f>IF(AY149="","",VLOOKUP(AY149,'様式３－２'!$C$7:$L$48,10,FALSE))</f>
        <v/>
      </c>
      <c r="AZ150" s="164" t="str">
        <f>IF(AZ149="","",VLOOKUP(AZ149,'様式３－２'!$C$7:$L$48,10,FALSE))</f>
        <v/>
      </c>
      <c r="BA150" s="164" t="str">
        <f>IF(BA149="","",VLOOKUP(BA149,'様式３－２'!$C$7:$L$48,10,FALSE))</f>
        <v/>
      </c>
      <c r="BB150" s="165" t="str">
        <f>IF(BB149="","",VLOOKUP(BB149,'様式３－２'!$C$7:$L$48,10,FALSE))</f>
        <v/>
      </c>
      <c r="BC150" s="163" t="str">
        <f>IF(BC149="","",VLOOKUP(BC149,'様式３－２'!$C$7:$L$48,10,FALSE))</f>
        <v/>
      </c>
      <c r="BD150" s="164" t="str">
        <f>IF(BD149="","",VLOOKUP(BD149,'様式３－２'!$C$7:$L$48,10,FALSE))</f>
        <v/>
      </c>
      <c r="BE150" s="164" t="str">
        <f>IF(BE149="","",VLOOKUP(BE149,'様式３－２'!$C$7:$L$48,10,FALSE))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77">
        <f>B149+1</f>
        <v>68</v>
      </c>
      <c r="C151" s="402"/>
      <c r="D151" s="404"/>
      <c r="E151" s="366"/>
      <c r="F151" s="405"/>
      <c r="G151" s="279"/>
      <c r="H151" s="280"/>
      <c r="I151" s="153"/>
      <c r="J151" s="154"/>
      <c r="K151" s="153"/>
      <c r="L151" s="154"/>
      <c r="M151" s="283"/>
      <c r="N151" s="284"/>
      <c r="O151" s="287"/>
      <c r="P151" s="288"/>
      <c r="Q151" s="288"/>
      <c r="R151" s="280"/>
      <c r="S151" s="256"/>
      <c r="T151" s="257"/>
      <c r="U151" s="257"/>
      <c r="V151" s="257"/>
      <c r="W151" s="258"/>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2"/>
      <c r="BG151" s="263"/>
      <c r="BH151" s="264"/>
      <c r="BI151" s="265"/>
      <c r="BJ151" s="266"/>
      <c r="BK151" s="267"/>
      <c r="BL151" s="267"/>
      <c r="BM151" s="267"/>
      <c r="BN151" s="268"/>
    </row>
    <row r="152" spans="2:66" ht="20.25" customHeight="1" x14ac:dyDescent="0.4">
      <c r="B152" s="297"/>
      <c r="C152" s="403"/>
      <c r="D152" s="406"/>
      <c r="E152" s="366"/>
      <c r="F152" s="405"/>
      <c r="G152" s="298"/>
      <c r="H152" s="299"/>
      <c r="I152" s="197"/>
      <c r="J152" s="198">
        <f>G151</f>
        <v>0</v>
      </c>
      <c r="K152" s="197"/>
      <c r="L152" s="198">
        <f>M151</f>
        <v>0</v>
      </c>
      <c r="M152" s="300"/>
      <c r="N152" s="301"/>
      <c r="O152" s="302"/>
      <c r="P152" s="303"/>
      <c r="Q152" s="303"/>
      <c r="R152" s="299"/>
      <c r="S152" s="256"/>
      <c r="T152" s="257"/>
      <c r="U152" s="257"/>
      <c r="V152" s="257"/>
      <c r="W152" s="258"/>
      <c r="X152" s="186" t="s">
        <v>203</v>
      </c>
      <c r="Y152" s="110"/>
      <c r="Z152" s="187"/>
      <c r="AA152" s="163" t="str">
        <f>IF(AA151="","",VLOOKUP(AA151,'様式３－２'!$C$7:$L$48,10,FALSE))</f>
        <v/>
      </c>
      <c r="AB152" s="164" t="str">
        <f>IF(AB151="","",VLOOKUP(AB151,'様式３－２'!$C$7:$L$48,10,FALSE))</f>
        <v/>
      </c>
      <c r="AC152" s="164" t="str">
        <f>IF(AC151="","",VLOOKUP(AC151,'様式３－２'!$C$7:$L$48,10,FALSE))</f>
        <v/>
      </c>
      <c r="AD152" s="164" t="str">
        <f>IF(AD151="","",VLOOKUP(AD151,'様式３－２'!$C$7:$L$48,10,FALSE))</f>
        <v/>
      </c>
      <c r="AE152" s="164" t="str">
        <f>IF(AE151="","",VLOOKUP(AE151,'様式３－２'!$C$7:$L$48,10,FALSE))</f>
        <v/>
      </c>
      <c r="AF152" s="164" t="str">
        <f>IF(AF151="","",VLOOKUP(AF151,'様式３－２'!$C$7:$L$48,10,FALSE))</f>
        <v/>
      </c>
      <c r="AG152" s="165" t="str">
        <f>IF(AG151="","",VLOOKUP(AG151,'様式３－２'!$C$7:$L$48,10,FALSE))</f>
        <v/>
      </c>
      <c r="AH152" s="163" t="str">
        <f>IF(AH151="","",VLOOKUP(AH151,'様式３－２'!$C$7:$L$48,10,FALSE))</f>
        <v/>
      </c>
      <c r="AI152" s="164" t="str">
        <f>IF(AI151="","",VLOOKUP(AI151,'様式３－２'!$C$7:$L$48,10,FALSE))</f>
        <v/>
      </c>
      <c r="AJ152" s="164" t="str">
        <f>IF(AJ151="","",VLOOKUP(AJ151,'様式３－２'!$C$7:$L$48,10,FALSE))</f>
        <v/>
      </c>
      <c r="AK152" s="164" t="str">
        <f>IF(AK151="","",VLOOKUP(AK151,'様式３－２'!$C$7:$L$48,10,FALSE))</f>
        <v/>
      </c>
      <c r="AL152" s="164" t="str">
        <f>IF(AL151="","",VLOOKUP(AL151,'様式３－２'!$C$7:$L$48,10,FALSE))</f>
        <v/>
      </c>
      <c r="AM152" s="164" t="str">
        <f>IF(AM151="","",VLOOKUP(AM151,'様式３－２'!$C$7:$L$48,10,FALSE))</f>
        <v/>
      </c>
      <c r="AN152" s="165" t="str">
        <f>IF(AN151="","",VLOOKUP(AN151,'様式３－２'!$C$7:$L$48,10,FALSE))</f>
        <v/>
      </c>
      <c r="AO152" s="163" t="str">
        <f>IF(AO151="","",VLOOKUP(AO151,'様式３－２'!$C$7:$L$48,10,FALSE))</f>
        <v/>
      </c>
      <c r="AP152" s="164" t="str">
        <f>IF(AP151="","",VLOOKUP(AP151,'様式３－２'!$C$7:$L$48,10,FALSE))</f>
        <v/>
      </c>
      <c r="AQ152" s="164" t="str">
        <f>IF(AQ151="","",VLOOKUP(AQ151,'様式３－２'!$C$7:$L$48,10,FALSE))</f>
        <v/>
      </c>
      <c r="AR152" s="164" t="str">
        <f>IF(AR151="","",VLOOKUP(AR151,'様式３－２'!$C$7:$L$48,10,FALSE))</f>
        <v/>
      </c>
      <c r="AS152" s="164" t="str">
        <f>IF(AS151="","",VLOOKUP(AS151,'様式３－２'!$C$7:$L$48,10,FALSE))</f>
        <v/>
      </c>
      <c r="AT152" s="164" t="str">
        <f>IF(AT151="","",VLOOKUP(AT151,'様式３－２'!$C$7:$L$48,10,FALSE))</f>
        <v/>
      </c>
      <c r="AU152" s="165" t="str">
        <f>IF(AU151="","",VLOOKUP(AU151,'様式３－２'!$C$7:$L$48,10,FALSE))</f>
        <v/>
      </c>
      <c r="AV152" s="163" t="str">
        <f>IF(AV151="","",VLOOKUP(AV151,'様式３－２'!$C$7:$L$48,10,FALSE))</f>
        <v/>
      </c>
      <c r="AW152" s="164" t="str">
        <f>IF(AW151="","",VLOOKUP(AW151,'様式３－２'!$C$7:$L$48,10,FALSE))</f>
        <v/>
      </c>
      <c r="AX152" s="164" t="str">
        <f>IF(AX151="","",VLOOKUP(AX151,'様式３－２'!$C$7:$L$48,10,FALSE))</f>
        <v/>
      </c>
      <c r="AY152" s="164" t="str">
        <f>IF(AY151="","",VLOOKUP(AY151,'様式３－２'!$C$7:$L$48,10,FALSE))</f>
        <v/>
      </c>
      <c r="AZ152" s="164" t="str">
        <f>IF(AZ151="","",VLOOKUP(AZ151,'様式３－２'!$C$7:$L$48,10,FALSE))</f>
        <v/>
      </c>
      <c r="BA152" s="164" t="str">
        <f>IF(BA151="","",VLOOKUP(BA151,'様式３－２'!$C$7:$L$48,10,FALSE))</f>
        <v/>
      </c>
      <c r="BB152" s="165" t="str">
        <f>IF(BB151="","",VLOOKUP(BB151,'様式３－２'!$C$7:$L$48,10,FALSE))</f>
        <v/>
      </c>
      <c r="BC152" s="163" t="str">
        <f>IF(BC151="","",VLOOKUP(BC151,'様式３－２'!$C$7:$L$48,10,FALSE))</f>
        <v/>
      </c>
      <c r="BD152" s="164" t="str">
        <f>IF(BD151="","",VLOOKUP(BD151,'様式３－２'!$C$7:$L$48,10,FALSE))</f>
        <v/>
      </c>
      <c r="BE152" s="164" t="str">
        <f>IF(BE151="","",VLOOKUP(BE151,'様式３－２'!$C$7:$L$48,10,FALSE))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77">
        <f>B151+1</f>
        <v>69</v>
      </c>
      <c r="C153" s="402"/>
      <c r="D153" s="404"/>
      <c r="E153" s="366"/>
      <c r="F153" s="405"/>
      <c r="G153" s="279"/>
      <c r="H153" s="280"/>
      <c r="I153" s="153"/>
      <c r="J153" s="154"/>
      <c r="K153" s="153"/>
      <c r="L153" s="154"/>
      <c r="M153" s="283"/>
      <c r="N153" s="284"/>
      <c r="O153" s="287"/>
      <c r="P153" s="288"/>
      <c r="Q153" s="288"/>
      <c r="R153" s="280"/>
      <c r="S153" s="256"/>
      <c r="T153" s="257"/>
      <c r="U153" s="257"/>
      <c r="V153" s="257"/>
      <c r="W153" s="258"/>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2"/>
      <c r="BG153" s="263"/>
      <c r="BH153" s="264"/>
      <c r="BI153" s="265"/>
      <c r="BJ153" s="266"/>
      <c r="BK153" s="267"/>
      <c r="BL153" s="267"/>
      <c r="BM153" s="267"/>
      <c r="BN153" s="268"/>
    </row>
    <row r="154" spans="2:66" ht="20.25" customHeight="1" x14ac:dyDescent="0.4">
      <c r="B154" s="297"/>
      <c r="C154" s="403"/>
      <c r="D154" s="406"/>
      <c r="E154" s="366"/>
      <c r="F154" s="405"/>
      <c r="G154" s="298"/>
      <c r="H154" s="299"/>
      <c r="I154" s="197"/>
      <c r="J154" s="198">
        <f>G153</f>
        <v>0</v>
      </c>
      <c r="K154" s="197"/>
      <c r="L154" s="198">
        <f>M153</f>
        <v>0</v>
      </c>
      <c r="M154" s="300"/>
      <c r="N154" s="301"/>
      <c r="O154" s="302"/>
      <c r="P154" s="303"/>
      <c r="Q154" s="303"/>
      <c r="R154" s="299"/>
      <c r="S154" s="256"/>
      <c r="T154" s="257"/>
      <c r="U154" s="257"/>
      <c r="V154" s="257"/>
      <c r="W154" s="258"/>
      <c r="X154" s="186" t="s">
        <v>203</v>
      </c>
      <c r="Y154" s="110"/>
      <c r="Z154" s="187"/>
      <c r="AA154" s="163" t="str">
        <f>IF(AA153="","",VLOOKUP(AA153,'様式３－２'!$C$7:$L$48,10,FALSE))</f>
        <v/>
      </c>
      <c r="AB154" s="164" t="str">
        <f>IF(AB153="","",VLOOKUP(AB153,'様式３－２'!$C$7:$L$48,10,FALSE))</f>
        <v/>
      </c>
      <c r="AC154" s="164" t="str">
        <f>IF(AC153="","",VLOOKUP(AC153,'様式３－２'!$C$7:$L$48,10,FALSE))</f>
        <v/>
      </c>
      <c r="AD154" s="164" t="str">
        <f>IF(AD153="","",VLOOKUP(AD153,'様式３－２'!$C$7:$L$48,10,FALSE))</f>
        <v/>
      </c>
      <c r="AE154" s="164" t="str">
        <f>IF(AE153="","",VLOOKUP(AE153,'様式３－２'!$C$7:$L$48,10,FALSE))</f>
        <v/>
      </c>
      <c r="AF154" s="164" t="str">
        <f>IF(AF153="","",VLOOKUP(AF153,'様式３－２'!$C$7:$L$48,10,FALSE))</f>
        <v/>
      </c>
      <c r="AG154" s="165" t="str">
        <f>IF(AG153="","",VLOOKUP(AG153,'様式３－２'!$C$7:$L$48,10,FALSE))</f>
        <v/>
      </c>
      <c r="AH154" s="163" t="str">
        <f>IF(AH153="","",VLOOKUP(AH153,'様式３－２'!$C$7:$L$48,10,FALSE))</f>
        <v/>
      </c>
      <c r="AI154" s="164" t="str">
        <f>IF(AI153="","",VLOOKUP(AI153,'様式３－２'!$C$7:$L$48,10,FALSE))</f>
        <v/>
      </c>
      <c r="AJ154" s="164" t="str">
        <f>IF(AJ153="","",VLOOKUP(AJ153,'様式３－２'!$C$7:$L$48,10,FALSE))</f>
        <v/>
      </c>
      <c r="AK154" s="164" t="str">
        <f>IF(AK153="","",VLOOKUP(AK153,'様式３－２'!$C$7:$L$48,10,FALSE))</f>
        <v/>
      </c>
      <c r="AL154" s="164" t="str">
        <f>IF(AL153="","",VLOOKUP(AL153,'様式３－２'!$C$7:$L$48,10,FALSE))</f>
        <v/>
      </c>
      <c r="AM154" s="164" t="str">
        <f>IF(AM153="","",VLOOKUP(AM153,'様式３－２'!$C$7:$L$48,10,FALSE))</f>
        <v/>
      </c>
      <c r="AN154" s="165" t="str">
        <f>IF(AN153="","",VLOOKUP(AN153,'様式３－２'!$C$7:$L$48,10,FALSE))</f>
        <v/>
      </c>
      <c r="AO154" s="163" t="str">
        <f>IF(AO153="","",VLOOKUP(AO153,'様式３－２'!$C$7:$L$48,10,FALSE))</f>
        <v/>
      </c>
      <c r="AP154" s="164" t="str">
        <f>IF(AP153="","",VLOOKUP(AP153,'様式３－２'!$C$7:$L$48,10,FALSE))</f>
        <v/>
      </c>
      <c r="AQ154" s="164" t="str">
        <f>IF(AQ153="","",VLOOKUP(AQ153,'様式３－２'!$C$7:$L$48,10,FALSE))</f>
        <v/>
      </c>
      <c r="AR154" s="164" t="str">
        <f>IF(AR153="","",VLOOKUP(AR153,'様式３－２'!$C$7:$L$48,10,FALSE))</f>
        <v/>
      </c>
      <c r="AS154" s="164" t="str">
        <f>IF(AS153="","",VLOOKUP(AS153,'様式３－２'!$C$7:$L$48,10,FALSE))</f>
        <v/>
      </c>
      <c r="AT154" s="164" t="str">
        <f>IF(AT153="","",VLOOKUP(AT153,'様式３－２'!$C$7:$L$48,10,FALSE))</f>
        <v/>
      </c>
      <c r="AU154" s="165" t="str">
        <f>IF(AU153="","",VLOOKUP(AU153,'様式３－２'!$C$7:$L$48,10,FALSE))</f>
        <v/>
      </c>
      <c r="AV154" s="163" t="str">
        <f>IF(AV153="","",VLOOKUP(AV153,'様式３－２'!$C$7:$L$48,10,FALSE))</f>
        <v/>
      </c>
      <c r="AW154" s="164" t="str">
        <f>IF(AW153="","",VLOOKUP(AW153,'様式３－２'!$C$7:$L$48,10,FALSE))</f>
        <v/>
      </c>
      <c r="AX154" s="164" t="str">
        <f>IF(AX153="","",VLOOKUP(AX153,'様式３－２'!$C$7:$L$48,10,FALSE))</f>
        <v/>
      </c>
      <c r="AY154" s="164" t="str">
        <f>IF(AY153="","",VLOOKUP(AY153,'様式３－２'!$C$7:$L$48,10,FALSE))</f>
        <v/>
      </c>
      <c r="AZ154" s="164" t="str">
        <f>IF(AZ153="","",VLOOKUP(AZ153,'様式３－２'!$C$7:$L$48,10,FALSE))</f>
        <v/>
      </c>
      <c r="BA154" s="164" t="str">
        <f>IF(BA153="","",VLOOKUP(BA153,'様式３－２'!$C$7:$L$48,10,FALSE))</f>
        <v/>
      </c>
      <c r="BB154" s="165" t="str">
        <f>IF(BB153="","",VLOOKUP(BB153,'様式３－２'!$C$7:$L$48,10,FALSE))</f>
        <v/>
      </c>
      <c r="BC154" s="163" t="str">
        <f>IF(BC153="","",VLOOKUP(BC153,'様式３－２'!$C$7:$L$48,10,FALSE))</f>
        <v/>
      </c>
      <c r="BD154" s="164" t="str">
        <f>IF(BD153="","",VLOOKUP(BD153,'様式３－２'!$C$7:$L$48,10,FALSE))</f>
        <v/>
      </c>
      <c r="BE154" s="164" t="str">
        <f>IF(BE153="","",VLOOKUP(BE153,'様式３－２'!$C$7:$L$48,10,FALSE))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77">
        <f>B153+1</f>
        <v>70</v>
      </c>
      <c r="C155" s="402"/>
      <c r="D155" s="404"/>
      <c r="E155" s="366"/>
      <c r="F155" s="405"/>
      <c r="G155" s="279"/>
      <c r="H155" s="280"/>
      <c r="I155" s="153"/>
      <c r="J155" s="154"/>
      <c r="K155" s="153"/>
      <c r="L155" s="154"/>
      <c r="M155" s="283"/>
      <c r="N155" s="284"/>
      <c r="O155" s="287"/>
      <c r="P155" s="288"/>
      <c r="Q155" s="288"/>
      <c r="R155" s="280"/>
      <c r="S155" s="256"/>
      <c r="T155" s="257"/>
      <c r="U155" s="257"/>
      <c r="V155" s="257"/>
      <c r="W155" s="258"/>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2"/>
      <c r="BG155" s="263"/>
      <c r="BH155" s="264"/>
      <c r="BI155" s="265"/>
      <c r="BJ155" s="266"/>
      <c r="BK155" s="267"/>
      <c r="BL155" s="267"/>
      <c r="BM155" s="267"/>
      <c r="BN155" s="268"/>
    </row>
    <row r="156" spans="2:66" ht="20.25" customHeight="1" x14ac:dyDescent="0.4">
      <c r="B156" s="297"/>
      <c r="C156" s="403"/>
      <c r="D156" s="406"/>
      <c r="E156" s="366"/>
      <c r="F156" s="405"/>
      <c r="G156" s="298"/>
      <c r="H156" s="299"/>
      <c r="I156" s="197"/>
      <c r="J156" s="198">
        <f>G155</f>
        <v>0</v>
      </c>
      <c r="K156" s="197"/>
      <c r="L156" s="198">
        <f>M155</f>
        <v>0</v>
      </c>
      <c r="M156" s="300"/>
      <c r="N156" s="301"/>
      <c r="O156" s="302"/>
      <c r="P156" s="303"/>
      <c r="Q156" s="303"/>
      <c r="R156" s="299"/>
      <c r="S156" s="256"/>
      <c r="T156" s="257"/>
      <c r="U156" s="257"/>
      <c r="V156" s="257"/>
      <c r="W156" s="258"/>
      <c r="X156" s="186" t="s">
        <v>203</v>
      </c>
      <c r="Y156" s="110"/>
      <c r="Z156" s="187"/>
      <c r="AA156" s="163" t="str">
        <f>IF(AA155="","",VLOOKUP(AA155,'様式３－２'!$C$7:$L$48,10,FALSE))</f>
        <v/>
      </c>
      <c r="AB156" s="164" t="str">
        <f>IF(AB155="","",VLOOKUP(AB155,'様式３－２'!$C$7:$L$48,10,FALSE))</f>
        <v/>
      </c>
      <c r="AC156" s="164" t="str">
        <f>IF(AC155="","",VLOOKUP(AC155,'様式３－２'!$C$7:$L$48,10,FALSE))</f>
        <v/>
      </c>
      <c r="AD156" s="164" t="str">
        <f>IF(AD155="","",VLOOKUP(AD155,'様式３－２'!$C$7:$L$48,10,FALSE))</f>
        <v/>
      </c>
      <c r="AE156" s="164" t="str">
        <f>IF(AE155="","",VLOOKUP(AE155,'様式３－２'!$C$7:$L$48,10,FALSE))</f>
        <v/>
      </c>
      <c r="AF156" s="164" t="str">
        <f>IF(AF155="","",VLOOKUP(AF155,'様式３－２'!$C$7:$L$48,10,FALSE))</f>
        <v/>
      </c>
      <c r="AG156" s="165" t="str">
        <f>IF(AG155="","",VLOOKUP(AG155,'様式３－２'!$C$7:$L$48,10,FALSE))</f>
        <v/>
      </c>
      <c r="AH156" s="163" t="str">
        <f>IF(AH155="","",VLOOKUP(AH155,'様式３－２'!$C$7:$L$48,10,FALSE))</f>
        <v/>
      </c>
      <c r="AI156" s="164" t="str">
        <f>IF(AI155="","",VLOOKUP(AI155,'様式３－２'!$C$7:$L$48,10,FALSE))</f>
        <v/>
      </c>
      <c r="AJ156" s="164" t="str">
        <f>IF(AJ155="","",VLOOKUP(AJ155,'様式３－２'!$C$7:$L$48,10,FALSE))</f>
        <v/>
      </c>
      <c r="AK156" s="164" t="str">
        <f>IF(AK155="","",VLOOKUP(AK155,'様式３－２'!$C$7:$L$48,10,FALSE))</f>
        <v/>
      </c>
      <c r="AL156" s="164" t="str">
        <f>IF(AL155="","",VLOOKUP(AL155,'様式３－２'!$C$7:$L$48,10,FALSE))</f>
        <v/>
      </c>
      <c r="AM156" s="164" t="str">
        <f>IF(AM155="","",VLOOKUP(AM155,'様式３－２'!$C$7:$L$48,10,FALSE))</f>
        <v/>
      </c>
      <c r="AN156" s="165" t="str">
        <f>IF(AN155="","",VLOOKUP(AN155,'様式３－２'!$C$7:$L$48,10,FALSE))</f>
        <v/>
      </c>
      <c r="AO156" s="163" t="str">
        <f>IF(AO155="","",VLOOKUP(AO155,'様式３－２'!$C$7:$L$48,10,FALSE))</f>
        <v/>
      </c>
      <c r="AP156" s="164" t="str">
        <f>IF(AP155="","",VLOOKUP(AP155,'様式３－２'!$C$7:$L$48,10,FALSE))</f>
        <v/>
      </c>
      <c r="AQ156" s="164" t="str">
        <f>IF(AQ155="","",VLOOKUP(AQ155,'様式３－２'!$C$7:$L$48,10,FALSE))</f>
        <v/>
      </c>
      <c r="AR156" s="164" t="str">
        <f>IF(AR155="","",VLOOKUP(AR155,'様式３－２'!$C$7:$L$48,10,FALSE))</f>
        <v/>
      </c>
      <c r="AS156" s="164" t="str">
        <f>IF(AS155="","",VLOOKUP(AS155,'様式３－２'!$C$7:$L$48,10,FALSE))</f>
        <v/>
      </c>
      <c r="AT156" s="164" t="str">
        <f>IF(AT155="","",VLOOKUP(AT155,'様式３－２'!$C$7:$L$48,10,FALSE))</f>
        <v/>
      </c>
      <c r="AU156" s="165" t="str">
        <f>IF(AU155="","",VLOOKUP(AU155,'様式３－２'!$C$7:$L$48,10,FALSE))</f>
        <v/>
      </c>
      <c r="AV156" s="163" t="str">
        <f>IF(AV155="","",VLOOKUP(AV155,'様式３－２'!$C$7:$L$48,10,FALSE))</f>
        <v/>
      </c>
      <c r="AW156" s="164" t="str">
        <f>IF(AW155="","",VLOOKUP(AW155,'様式３－２'!$C$7:$L$48,10,FALSE))</f>
        <v/>
      </c>
      <c r="AX156" s="164" t="str">
        <f>IF(AX155="","",VLOOKUP(AX155,'様式３－２'!$C$7:$L$48,10,FALSE))</f>
        <v/>
      </c>
      <c r="AY156" s="164" t="str">
        <f>IF(AY155="","",VLOOKUP(AY155,'様式３－２'!$C$7:$L$48,10,FALSE))</f>
        <v/>
      </c>
      <c r="AZ156" s="164" t="str">
        <f>IF(AZ155="","",VLOOKUP(AZ155,'様式３－２'!$C$7:$L$48,10,FALSE))</f>
        <v/>
      </c>
      <c r="BA156" s="164" t="str">
        <f>IF(BA155="","",VLOOKUP(BA155,'様式３－２'!$C$7:$L$48,10,FALSE))</f>
        <v/>
      </c>
      <c r="BB156" s="165" t="str">
        <f>IF(BB155="","",VLOOKUP(BB155,'様式３－２'!$C$7:$L$48,10,FALSE))</f>
        <v/>
      </c>
      <c r="BC156" s="163" t="str">
        <f>IF(BC155="","",VLOOKUP(BC155,'様式３－２'!$C$7:$L$48,10,FALSE))</f>
        <v/>
      </c>
      <c r="BD156" s="164" t="str">
        <f>IF(BD155="","",VLOOKUP(BD155,'様式３－２'!$C$7:$L$48,10,FALSE))</f>
        <v/>
      </c>
      <c r="BE156" s="164" t="str">
        <f>IF(BE155="","",VLOOKUP(BE155,'様式３－２'!$C$7:$L$48,10,FALSE))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77">
        <f>B155+1</f>
        <v>71</v>
      </c>
      <c r="C157" s="402"/>
      <c r="D157" s="404"/>
      <c r="E157" s="366"/>
      <c r="F157" s="405"/>
      <c r="G157" s="279"/>
      <c r="H157" s="280"/>
      <c r="I157" s="153"/>
      <c r="J157" s="154"/>
      <c r="K157" s="153"/>
      <c r="L157" s="154"/>
      <c r="M157" s="283"/>
      <c r="N157" s="284"/>
      <c r="O157" s="287"/>
      <c r="P157" s="288"/>
      <c r="Q157" s="288"/>
      <c r="R157" s="280"/>
      <c r="S157" s="256"/>
      <c r="T157" s="257"/>
      <c r="U157" s="257"/>
      <c r="V157" s="257"/>
      <c r="W157" s="258"/>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2"/>
      <c r="BG157" s="263"/>
      <c r="BH157" s="264"/>
      <c r="BI157" s="265"/>
      <c r="BJ157" s="266"/>
      <c r="BK157" s="267"/>
      <c r="BL157" s="267"/>
      <c r="BM157" s="267"/>
      <c r="BN157" s="268"/>
    </row>
    <row r="158" spans="2:66" ht="20.25" customHeight="1" x14ac:dyDescent="0.4">
      <c r="B158" s="297"/>
      <c r="C158" s="403"/>
      <c r="D158" s="406"/>
      <c r="E158" s="366"/>
      <c r="F158" s="405"/>
      <c r="G158" s="298"/>
      <c r="H158" s="299"/>
      <c r="I158" s="197"/>
      <c r="J158" s="198">
        <f>G157</f>
        <v>0</v>
      </c>
      <c r="K158" s="197"/>
      <c r="L158" s="198">
        <f>M157</f>
        <v>0</v>
      </c>
      <c r="M158" s="300"/>
      <c r="N158" s="301"/>
      <c r="O158" s="302"/>
      <c r="P158" s="303"/>
      <c r="Q158" s="303"/>
      <c r="R158" s="299"/>
      <c r="S158" s="256"/>
      <c r="T158" s="257"/>
      <c r="U158" s="257"/>
      <c r="V158" s="257"/>
      <c r="W158" s="258"/>
      <c r="X158" s="186" t="s">
        <v>203</v>
      </c>
      <c r="Y158" s="110"/>
      <c r="Z158" s="187"/>
      <c r="AA158" s="163" t="str">
        <f>IF(AA157="","",VLOOKUP(AA157,'様式３－２'!$C$7:$L$48,10,FALSE))</f>
        <v/>
      </c>
      <c r="AB158" s="164" t="str">
        <f>IF(AB157="","",VLOOKUP(AB157,'様式３－２'!$C$7:$L$48,10,FALSE))</f>
        <v/>
      </c>
      <c r="AC158" s="164" t="str">
        <f>IF(AC157="","",VLOOKUP(AC157,'様式３－２'!$C$7:$L$48,10,FALSE))</f>
        <v/>
      </c>
      <c r="AD158" s="164" t="str">
        <f>IF(AD157="","",VLOOKUP(AD157,'様式３－２'!$C$7:$L$48,10,FALSE))</f>
        <v/>
      </c>
      <c r="AE158" s="164" t="str">
        <f>IF(AE157="","",VLOOKUP(AE157,'様式３－２'!$C$7:$L$48,10,FALSE))</f>
        <v/>
      </c>
      <c r="AF158" s="164" t="str">
        <f>IF(AF157="","",VLOOKUP(AF157,'様式３－２'!$C$7:$L$48,10,FALSE))</f>
        <v/>
      </c>
      <c r="AG158" s="165" t="str">
        <f>IF(AG157="","",VLOOKUP(AG157,'様式３－２'!$C$7:$L$48,10,FALSE))</f>
        <v/>
      </c>
      <c r="AH158" s="163" t="str">
        <f>IF(AH157="","",VLOOKUP(AH157,'様式３－２'!$C$7:$L$48,10,FALSE))</f>
        <v/>
      </c>
      <c r="AI158" s="164" t="str">
        <f>IF(AI157="","",VLOOKUP(AI157,'様式３－２'!$C$7:$L$48,10,FALSE))</f>
        <v/>
      </c>
      <c r="AJ158" s="164" t="str">
        <f>IF(AJ157="","",VLOOKUP(AJ157,'様式３－２'!$C$7:$L$48,10,FALSE))</f>
        <v/>
      </c>
      <c r="AK158" s="164" t="str">
        <f>IF(AK157="","",VLOOKUP(AK157,'様式３－２'!$C$7:$L$48,10,FALSE))</f>
        <v/>
      </c>
      <c r="AL158" s="164" t="str">
        <f>IF(AL157="","",VLOOKUP(AL157,'様式３－２'!$C$7:$L$48,10,FALSE))</f>
        <v/>
      </c>
      <c r="AM158" s="164" t="str">
        <f>IF(AM157="","",VLOOKUP(AM157,'様式３－２'!$C$7:$L$48,10,FALSE))</f>
        <v/>
      </c>
      <c r="AN158" s="165" t="str">
        <f>IF(AN157="","",VLOOKUP(AN157,'様式３－２'!$C$7:$L$48,10,FALSE))</f>
        <v/>
      </c>
      <c r="AO158" s="163" t="str">
        <f>IF(AO157="","",VLOOKUP(AO157,'様式３－２'!$C$7:$L$48,10,FALSE))</f>
        <v/>
      </c>
      <c r="AP158" s="164" t="str">
        <f>IF(AP157="","",VLOOKUP(AP157,'様式３－２'!$C$7:$L$48,10,FALSE))</f>
        <v/>
      </c>
      <c r="AQ158" s="164" t="str">
        <f>IF(AQ157="","",VLOOKUP(AQ157,'様式３－２'!$C$7:$L$48,10,FALSE))</f>
        <v/>
      </c>
      <c r="AR158" s="164" t="str">
        <f>IF(AR157="","",VLOOKUP(AR157,'様式３－２'!$C$7:$L$48,10,FALSE))</f>
        <v/>
      </c>
      <c r="AS158" s="164" t="str">
        <f>IF(AS157="","",VLOOKUP(AS157,'様式３－２'!$C$7:$L$48,10,FALSE))</f>
        <v/>
      </c>
      <c r="AT158" s="164" t="str">
        <f>IF(AT157="","",VLOOKUP(AT157,'様式３－２'!$C$7:$L$48,10,FALSE))</f>
        <v/>
      </c>
      <c r="AU158" s="165" t="str">
        <f>IF(AU157="","",VLOOKUP(AU157,'様式３－２'!$C$7:$L$48,10,FALSE))</f>
        <v/>
      </c>
      <c r="AV158" s="163" t="str">
        <f>IF(AV157="","",VLOOKUP(AV157,'様式３－２'!$C$7:$L$48,10,FALSE))</f>
        <v/>
      </c>
      <c r="AW158" s="164" t="str">
        <f>IF(AW157="","",VLOOKUP(AW157,'様式３－２'!$C$7:$L$48,10,FALSE))</f>
        <v/>
      </c>
      <c r="AX158" s="164" t="str">
        <f>IF(AX157="","",VLOOKUP(AX157,'様式３－２'!$C$7:$L$48,10,FALSE))</f>
        <v/>
      </c>
      <c r="AY158" s="164" t="str">
        <f>IF(AY157="","",VLOOKUP(AY157,'様式３－２'!$C$7:$L$48,10,FALSE))</f>
        <v/>
      </c>
      <c r="AZ158" s="164" t="str">
        <f>IF(AZ157="","",VLOOKUP(AZ157,'様式３－２'!$C$7:$L$48,10,FALSE))</f>
        <v/>
      </c>
      <c r="BA158" s="164" t="str">
        <f>IF(BA157="","",VLOOKUP(BA157,'様式３－２'!$C$7:$L$48,10,FALSE))</f>
        <v/>
      </c>
      <c r="BB158" s="165" t="str">
        <f>IF(BB157="","",VLOOKUP(BB157,'様式３－２'!$C$7:$L$48,10,FALSE))</f>
        <v/>
      </c>
      <c r="BC158" s="163" t="str">
        <f>IF(BC157="","",VLOOKUP(BC157,'様式３－２'!$C$7:$L$48,10,FALSE))</f>
        <v/>
      </c>
      <c r="BD158" s="164" t="str">
        <f>IF(BD157="","",VLOOKUP(BD157,'様式３－２'!$C$7:$L$48,10,FALSE))</f>
        <v/>
      </c>
      <c r="BE158" s="164" t="str">
        <f>IF(BE157="","",VLOOKUP(BE157,'様式３－２'!$C$7:$L$48,10,FALSE))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77">
        <f>B157+1</f>
        <v>72</v>
      </c>
      <c r="C159" s="402"/>
      <c r="D159" s="404"/>
      <c r="E159" s="366"/>
      <c r="F159" s="405"/>
      <c r="G159" s="279"/>
      <c r="H159" s="280"/>
      <c r="I159" s="153"/>
      <c r="J159" s="154"/>
      <c r="K159" s="153"/>
      <c r="L159" s="154"/>
      <c r="M159" s="283"/>
      <c r="N159" s="284"/>
      <c r="O159" s="287"/>
      <c r="P159" s="288"/>
      <c r="Q159" s="288"/>
      <c r="R159" s="280"/>
      <c r="S159" s="256"/>
      <c r="T159" s="257"/>
      <c r="U159" s="257"/>
      <c r="V159" s="257"/>
      <c r="W159" s="258"/>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2"/>
      <c r="BG159" s="263"/>
      <c r="BH159" s="264"/>
      <c r="BI159" s="265"/>
      <c r="BJ159" s="266"/>
      <c r="BK159" s="267"/>
      <c r="BL159" s="267"/>
      <c r="BM159" s="267"/>
      <c r="BN159" s="268"/>
    </row>
    <row r="160" spans="2:66" ht="20.25" customHeight="1" x14ac:dyDescent="0.4">
      <c r="B160" s="297"/>
      <c r="C160" s="403"/>
      <c r="D160" s="406"/>
      <c r="E160" s="366"/>
      <c r="F160" s="405"/>
      <c r="G160" s="298"/>
      <c r="H160" s="299"/>
      <c r="I160" s="197"/>
      <c r="J160" s="198">
        <f>G159</f>
        <v>0</v>
      </c>
      <c r="K160" s="197"/>
      <c r="L160" s="198">
        <f>M159</f>
        <v>0</v>
      </c>
      <c r="M160" s="300"/>
      <c r="N160" s="301"/>
      <c r="O160" s="302"/>
      <c r="P160" s="303"/>
      <c r="Q160" s="303"/>
      <c r="R160" s="299"/>
      <c r="S160" s="256"/>
      <c r="T160" s="257"/>
      <c r="U160" s="257"/>
      <c r="V160" s="257"/>
      <c r="W160" s="258"/>
      <c r="X160" s="186" t="s">
        <v>203</v>
      </c>
      <c r="Y160" s="110"/>
      <c r="Z160" s="187"/>
      <c r="AA160" s="163" t="str">
        <f>IF(AA159="","",VLOOKUP(AA159,'様式３－２'!$C$7:$L$48,10,FALSE))</f>
        <v/>
      </c>
      <c r="AB160" s="164" t="str">
        <f>IF(AB159="","",VLOOKUP(AB159,'様式３－２'!$C$7:$L$48,10,FALSE))</f>
        <v/>
      </c>
      <c r="AC160" s="164" t="str">
        <f>IF(AC159="","",VLOOKUP(AC159,'様式３－２'!$C$7:$L$48,10,FALSE))</f>
        <v/>
      </c>
      <c r="AD160" s="164" t="str">
        <f>IF(AD159="","",VLOOKUP(AD159,'様式３－２'!$C$7:$L$48,10,FALSE))</f>
        <v/>
      </c>
      <c r="AE160" s="164" t="str">
        <f>IF(AE159="","",VLOOKUP(AE159,'様式３－２'!$C$7:$L$48,10,FALSE))</f>
        <v/>
      </c>
      <c r="AF160" s="164" t="str">
        <f>IF(AF159="","",VLOOKUP(AF159,'様式３－２'!$C$7:$L$48,10,FALSE))</f>
        <v/>
      </c>
      <c r="AG160" s="165" t="str">
        <f>IF(AG159="","",VLOOKUP(AG159,'様式３－２'!$C$7:$L$48,10,FALSE))</f>
        <v/>
      </c>
      <c r="AH160" s="163" t="str">
        <f>IF(AH159="","",VLOOKUP(AH159,'様式３－２'!$C$7:$L$48,10,FALSE))</f>
        <v/>
      </c>
      <c r="AI160" s="164" t="str">
        <f>IF(AI159="","",VLOOKUP(AI159,'様式３－２'!$C$7:$L$48,10,FALSE))</f>
        <v/>
      </c>
      <c r="AJ160" s="164" t="str">
        <f>IF(AJ159="","",VLOOKUP(AJ159,'様式３－２'!$C$7:$L$48,10,FALSE))</f>
        <v/>
      </c>
      <c r="AK160" s="164" t="str">
        <f>IF(AK159="","",VLOOKUP(AK159,'様式３－２'!$C$7:$L$48,10,FALSE))</f>
        <v/>
      </c>
      <c r="AL160" s="164" t="str">
        <f>IF(AL159="","",VLOOKUP(AL159,'様式３－２'!$C$7:$L$48,10,FALSE))</f>
        <v/>
      </c>
      <c r="AM160" s="164" t="str">
        <f>IF(AM159="","",VLOOKUP(AM159,'様式３－２'!$C$7:$L$48,10,FALSE))</f>
        <v/>
      </c>
      <c r="AN160" s="165" t="str">
        <f>IF(AN159="","",VLOOKUP(AN159,'様式３－２'!$C$7:$L$48,10,FALSE))</f>
        <v/>
      </c>
      <c r="AO160" s="163" t="str">
        <f>IF(AO159="","",VLOOKUP(AO159,'様式３－２'!$C$7:$L$48,10,FALSE))</f>
        <v/>
      </c>
      <c r="AP160" s="164" t="str">
        <f>IF(AP159="","",VLOOKUP(AP159,'様式３－２'!$C$7:$L$48,10,FALSE))</f>
        <v/>
      </c>
      <c r="AQ160" s="164" t="str">
        <f>IF(AQ159="","",VLOOKUP(AQ159,'様式３－２'!$C$7:$L$48,10,FALSE))</f>
        <v/>
      </c>
      <c r="AR160" s="164" t="str">
        <f>IF(AR159="","",VLOOKUP(AR159,'様式３－２'!$C$7:$L$48,10,FALSE))</f>
        <v/>
      </c>
      <c r="AS160" s="164" t="str">
        <f>IF(AS159="","",VLOOKUP(AS159,'様式３－２'!$C$7:$L$48,10,FALSE))</f>
        <v/>
      </c>
      <c r="AT160" s="164" t="str">
        <f>IF(AT159="","",VLOOKUP(AT159,'様式３－２'!$C$7:$L$48,10,FALSE))</f>
        <v/>
      </c>
      <c r="AU160" s="165" t="str">
        <f>IF(AU159="","",VLOOKUP(AU159,'様式３－２'!$C$7:$L$48,10,FALSE))</f>
        <v/>
      </c>
      <c r="AV160" s="163" t="str">
        <f>IF(AV159="","",VLOOKUP(AV159,'様式３－２'!$C$7:$L$48,10,FALSE))</f>
        <v/>
      </c>
      <c r="AW160" s="164" t="str">
        <f>IF(AW159="","",VLOOKUP(AW159,'様式３－２'!$C$7:$L$48,10,FALSE))</f>
        <v/>
      </c>
      <c r="AX160" s="164" t="str">
        <f>IF(AX159="","",VLOOKUP(AX159,'様式３－２'!$C$7:$L$48,10,FALSE))</f>
        <v/>
      </c>
      <c r="AY160" s="164" t="str">
        <f>IF(AY159="","",VLOOKUP(AY159,'様式３－２'!$C$7:$L$48,10,FALSE))</f>
        <v/>
      </c>
      <c r="AZ160" s="164" t="str">
        <f>IF(AZ159="","",VLOOKUP(AZ159,'様式３－２'!$C$7:$L$48,10,FALSE))</f>
        <v/>
      </c>
      <c r="BA160" s="164" t="str">
        <f>IF(BA159="","",VLOOKUP(BA159,'様式３－２'!$C$7:$L$48,10,FALSE))</f>
        <v/>
      </c>
      <c r="BB160" s="165" t="str">
        <f>IF(BB159="","",VLOOKUP(BB159,'様式３－２'!$C$7:$L$48,10,FALSE))</f>
        <v/>
      </c>
      <c r="BC160" s="163" t="str">
        <f>IF(BC159="","",VLOOKUP(BC159,'様式３－２'!$C$7:$L$48,10,FALSE))</f>
        <v/>
      </c>
      <c r="BD160" s="164" t="str">
        <f>IF(BD159="","",VLOOKUP(BD159,'様式３－２'!$C$7:$L$48,10,FALSE))</f>
        <v/>
      </c>
      <c r="BE160" s="164" t="str">
        <f>IF(BE159="","",VLOOKUP(BE159,'様式３－２'!$C$7:$L$48,10,FALSE))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77">
        <f>B159+1</f>
        <v>73</v>
      </c>
      <c r="C161" s="402"/>
      <c r="D161" s="404"/>
      <c r="E161" s="366"/>
      <c r="F161" s="405"/>
      <c r="G161" s="279"/>
      <c r="H161" s="280"/>
      <c r="I161" s="153"/>
      <c r="J161" s="154"/>
      <c r="K161" s="153"/>
      <c r="L161" s="154"/>
      <c r="M161" s="283"/>
      <c r="N161" s="284"/>
      <c r="O161" s="287"/>
      <c r="P161" s="288"/>
      <c r="Q161" s="288"/>
      <c r="R161" s="280"/>
      <c r="S161" s="256"/>
      <c r="T161" s="257"/>
      <c r="U161" s="257"/>
      <c r="V161" s="257"/>
      <c r="W161" s="258"/>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2"/>
      <c r="BG161" s="263"/>
      <c r="BH161" s="264"/>
      <c r="BI161" s="265"/>
      <c r="BJ161" s="266"/>
      <c r="BK161" s="267"/>
      <c r="BL161" s="267"/>
      <c r="BM161" s="267"/>
      <c r="BN161" s="268"/>
    </row>
    <row r="162" spans="2:66" ht="20.25" customHeight="1" x14ac:dyDescent="0.4">
      <c r="B162" s="297"/>
      <c r="C162" s="403"/>
      <c r="D162" s="406"/>
      <c r="E162" s="366"/>
      <c r="F162" s="405"/>
      <c r="G162" s="298"/>
      <c r="H162" s="299"/>
      <c r="I162" s="197"/>
      <c r="J162" s="198">
        <f>G161</f>
        <v>0</v>
      </c>
      <c r="K162" s="197"/>
      <c r="L162" s="198">
        <f>M161</f>
        <v>0</v>
      </c>
      <c r="M162" s="300"/>
      <c r="N162" s="301"/>
      <c r="O162" s="302"/>
      <c r="P162" s="303"/>
      <c r="Q162" s="303"/>
      <c r="R162" s="299"/>
      <c r="S162" s="256"/>
      <c r="T162" s="257"/>
      <c r="U162" s="257"/>
      <c r="V162" s="257"/>
      <c r="W162" s="258"/>
      <c r="X162" s="186" t="s">
        <v>203</v>
      </c>
      <c r="Y162" s="110"/>
      <c r="Z162" s="187"/>
      <c r="AA162" s="163" t="str">
        <f>IF(AA161="","",VLOOKUP(AA161,'様式３－２'!$C$7:$L$48,10,FALSE))</f>
        <v/>
      </c>
      <c r="AB162" s="164" t="str">
        <f>IF(AB161="","",VLOOKUP(AB161,'様式３－２'!$C$7:$L$48,10,FALSE))</f>
        <v/>
      </c>
      <c r="AC162" s="164" t="str">
        <f>IF(AC161="","",VLOOKUP(AC161,'様式３－２'!$C$7:$L$48,10,FALSE))</f>
        <v/>
      </c>
      <c r="AD162" s="164" t="str">
        <f>IF(AD161="","",VLOOKUP(AD161,'様式３－２'!$C$7:$L$48,10,FALSE))</f>
        <v/>
      </c>
      <c r="AE162" s="164" t="str">
        <f>IF(AE161="","",VLOOKUP(AE161,'様式３－２'!$C$7:$L$48,10,FALSE))</f>
        <v/>
      </c>
      <c r="AF162" s="164" t="str">
        <f>IF(AF161="","",VLOOKUP(AF161,'様式３－２'!$C$7:$L$48,10,FALSE))</f>
        <v/>
      </c>
      <c r="AG162" s="165" t="str">
        <f>IF(AG161="","",VLOOKUP(AG161,'様式３－２'!$C$7:$L$48,10,FALSE))</f>
        <v/>
      </c>
      <c r="AH162" s="163" t="str">
        <f>IF(AH161="","",VLOOKUP(AH161,'様式３－２'!$C$7:$L$48,10,FALSE))</f>
        <v/>
      </c>
      <c r="AI162" s="164" t="str">
        <f>IF(AI161="","",VLOOKUP(AI161,'様式３－２'!$C$7:$L$48,10,FALSE))</f>
        <v/>
      </c>
      <c r="AJ162" s="164" t="str">
        <f>IF(AJ161="","",VLOOKUP(AJ161,'様式３－２'!$C$7:$L$48,10,FALSE))</f>
        <v/>
      </c>
      <c r="AK162" s="164" t="str">
        <f>IF(AK161="","",VLOOKUP(AK161,'様式３－２'!$C$7:$L$48,10,FALSE))</f>
        <v/>
      </c>
      <c r="AL162" s="164" t="str">
        <f>IF(AL161="","",VLOOKUP(AL161,'様式３－２'!$C$7:$L$48,10,FALSE))</f>
        <v/>
      </c>
      <c r="AM162" s="164" t="str">
        <f>IF(AM161="","",VLOOKUP(AM161,'様式３－２'!$C$7:$L$48,10,FALSE))</f>
        <v/>
      </c>
      <c r="AN162" s="165" t="str">
        <f>IF(AN161="","",VLOOKUP(AN161,'様式３－２'!$C$7:$L$48,10,FALSE))</f>
        <v/>
      </c>
      <c r="AO162" s="163" t="str">
        <f>IF(AO161="","",VLOOKUP(AO161,'様式３－２'!$C$7:$L$48,10,FALSE))</f>
        <v/>
      </c>
      <c r="AP162" s="164" t="str">
        <f>IF(AP161="","",VLOOKUP(AP161,'様式３－２'!$C$7:$L$48,10,FALSE))</f>
        <v/>
      </c>
      <c r="AQ162" s="164" t="str">
        <f>IF(AQ161="","",VLOOKUP(AQ161,'様式３－２'!$C$7:$L$48,10,FALSE))</f>
        <v/>
      </c>
      <c r="AR162" s="164" t="str">
        <f>IF(AR161="","",VLOOKUP(AR161,'様式３－２'!$C$7:$L$48,10,FALSE))</f>
        <v/>
      </c>
      <c r="AS162" s="164" t="str">
        <f>IF(AS161="","",VLOOKUP(AS161,'様式３－２'!$C$7:$L$48,10,FALSE))</f>
        <v/>
      </c>
      <c r="AT162" s="164" t="str">
        <f>IF(AT161="","",VLOOKUP(AT161,'様式３－２'!$C$7:$L$48,10,FALSE))</f>
        <v/>
      </c>
      <c r="AU162" s="165" t="str">
        <f>IF(AU161="","",VLOOKUP(AU161,'様式３－２'!$C$7:$L$48,10,FALSE))</f>
        <v/>
      </c>
      <c r="AV162" s="163" t="str">
        <f>IF(AV161="","",VLOOKUP(AV161,'様式３－２'!$C$7:$L$48,10,FALSE))</f>
        <v/>
      </c>
      <c r="AW162" s="164" t="str">
        <f>IF(AW161="","",VLOOKUP(AW161,'様式３－２'!$C$7:$L$48,10,FALSE))</f>
        <v/>
      </c>
      <c r="AX162" s="164" t="str">
        <f>IF(AX161="","",VLOOKUP(AX161,'様式３－２'!$C$7:$L$48,10,FALSE))</f>
        <v/>
      </c>
      <c r="AY162" s="164" t="str">
        <f>IF(AY161="","",VLOOKUP(AY161,'様式３－２'!$C$7:$L$48,10,FALSE))</f>
        <v/>
      </c>
      <c r="AZ162" s="164" t="str">
        <f>IF(AZ161="","",VLOOKUP(AZ161,'様式３－２'!$C$7:$L$48,10,FALSE))</f>
        <v/>
      </c>
      <c r="BA162" s="164" t="str">
        <f>IF(BA161="","",VLOOKUP(BA161,'様式３－２'!$C$7:$L$48,10,FALSE))</f>
        <v/>
      </c>
      <c r="BB162" s="165" t="str">
        <f>IF(BB161="","",VLOOKUP(BB161,'様式３－２'!$C$7:$L$48,10,FALSE))</f>
        <v/>
      </c>
      <c r="BC162" s="163" t="str">
        <f>IF(BC161="","",VLOOKUP(BC161,'様式３－２'!$C$7:$L$48,10,FALSE))</f>
        <v/>
      </c>
      <c r="BD162" s="164" t="str">
        <f>IF(BD161="","",VLOOKUP(BD161,'様式３－２'!$C$7:$L$48,10,FALSE))</f>
        <v/>
      </c>
      <c r="BE162" s="164" t="str">
        <f>IF(BE161="","",VLOOKUP(BE161,'様式３－２'!$C$7:$L$48,10,FALSE))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77">
        <f>B161+1</f>
        <v>74</v>
      </c>
      <c r="C163" s="402"/>
      <c r="D163" s="404"/>
      <c r="E163" s="366"/>
      <c r="F163" s="405"/>
      <c r="G163" s="279"/>
      <c r="H163" s="280"/>
      <c r="I163" s="153"/>
      <c r="J163" s="154"/>
      <c r="K163" s="153"/>
      <c r="L163" s="154"/>
      <c r="M163" s="283"/>
      <c r="N163" s="284"/>
      <c r="O163" s="287"/>
      <c r="P163" s="288"/>
      <c r="Q163" s="288"/>
      <c r="R163" s="280"/>
      <c r="S163" s="256"/>
      <c r="T163" s="257"/>
      <c r="U163" s="257"/>
      <c r="V163" s="257"/>
      <c r="W163" s="258"/>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2"/>
      <c r="BG163" s="263"/>
      <c r="BH163" s="264"/>
      <c r="BI163" s="265"/>
      <c r="BJ163" s="266"/>
      <c r="BK163" s="267"/>
      <c r="BL163" s="267"/>
      <c r="BM163" s="267"/>
      <c r="BN163" s="268"/>
    </row>
    <row r="164" spans="2:66" ht="20.25" customHeight="1" x14ac:dyDescent="0.4">
      <c r="B164" s="297"/>
      <c r="C164" s="403"/>
      <c r="D164" s="406"/>
      <c r="E164" s="366"/>
      <c r="F164" s="405"/>
      <c r="G164" s="298"/>
      <c r="H164" s="299"/>
      <c r="I164" s="197"/>
      <c r="J164" s="198">
        <f>G163</f>
        <v>0</v>
      </c>
      <c r="K164" s="197"/>
      <c r="L164" s="198">
        <f>M163</f>
        <v>0</v>
      </c>
      <c r="M164" s="300"/>
      <c r="N164" s="301"/>
      <c r="O164" s="302"/>
      <c r="P164" s="303"/>
      <c r="Q164" s="303"/>
      <c r="R164" s="299"/>
      <c r="S164" s="256"/>
      <c r="T164" s="257"/>
      <c r="U164" s="257"/>
      <c r="V164" s="257"/>
      <c r="W164" s="258"/>
      <c r="X164" s="186" t="s">
        <v>203</v>
      </c>
      <c r="Y164" s="110"/>
      <c r="Z164" s="187"/>
      <c r="AA164" s="163" t="str">
        <f>IF(AA163="","",VLOOKUP(AA163,'様式３－２'!$C$7:$L$48,10,FALSE))</f>
        <v/>
      </c>
      <c r="AB164" s="164" t="str">
        <f>IF(AB163="","",VLOOKUP(AB163,'様式３－２'!$C$7:$L$48,10,FALSE))</f>
        <v/>
      </c>
      <c r="AC164" s="164" t="str">
        <f>IF(AC163="","",VLOOKUP(AC163,'様式３－２'!$C$7:$L$48,10,FALSE))</f>
        <v/>
      </c>
      <c r="AD164" s="164" t="str">
        <f>IF(AD163="","",VLOOKUP(AD163,'様式３－２'!$C$7:$L$48,10,FALSE))</f>
        <v/>
      </c>
      <c r="AE164" s="164" t="str">
        <f>IF(AE163="","",VLOOKUP(AE163,'様式３－２'!$C$7:$L$48,10,FALSE))</f>
        <v/>
      </c>
      <c r="AF164" s="164" t="str">
        <f>IF(AF163="","",VLOOKUP(AF163,'様式３－２'!$C$7:$L$48,10,FALSE))</f>
        <v/>
      </c>
      <c r="AG164" s="165" t="str">
        <f>IF(AG163="","",VLOOKUP(AG163,'様式３－２'!$C$7:$L$48,10,FALSE))</f>
        <v/>
      </c>
      <c r="AH164" s="163" t="str">
        <f>IF(AH163="","",VLOOKUP(AH163,'様式３－２'!$C$7:$L$48,10,FALSE))</f>
        <v/>
      </c>
      <c r="AI164" s="164" t="str">
        <f>IF(AI163="","",VLOOKUP(AI163,'様式３－２'!$C$7:$L$48,10,FALSE))</f>
        <v/>
      </c>
      <c r="AJ164" s="164" t="str">
        <f>IF(AJ163="","",VLOOKUP(AJ163,'様式３－２'!$C$7:$L$48,10,FALSE))</f>
        <v/>
      </c>
      <c r="AK164" s="164" t="str">
        <f>IF(AK163="","",VLOOKUP(AK163,'様式３－２'!$C$7:$L$48,10,FALSE))</f>
        <v/>
      </c>
      <c r="AL164" s="164" t="str">
        <f>IF(AL163="","",VLOOKUP(AL163,'様式３－２'!$C$7:$L$48,10,FALSE))</f>
        <v/>
      </c>
      <c r="AM164" s="164" t="str">
        <f>IF(AM163="","",VLOOKUP(AM163,'様式３－２'!$C$7:$L$48,10,FALSE))</f>
        <v/>
      </c>
      <c r="AN164" s="165" t="str">
        <f>IF(AN163="","",VLOOKUP(AN163,'様式３－２'!$C$7:$L$48,10,FALSE))</f>
        <v/>
      </c>
      <c r="AO164" s="163" t="str">
        <f>IF(AO163="","",VLOOKUP(AO163,'様式３－２'!$C$7:$L$48,10,FALSE))</f>
        <v/>
      </c>
      <c r="AP164" s="164" t="str">
        <f>IF(AP163="","",VLOOKUP(AP163,'様式３－２'!$C$7:$L$48,10,FALSE))</f>
        <v/>
      </c>
      <c r="AQ164" s="164" t="str">
        <f>IF(AQ163="","",VLOOKUP(AQ163,'様式３－２'!$C$7:$L$48,10,FALSE))</f>
        <v/>
      </c>
      <c r="AR164" s="164" t="str">
        <f>IF(AR163="","",VLOOKUP(AR163,'様式３－２'!$C$7:$L$48,10,FALSE))</f>
        <v/>
      </c>
      <c r="AS164" s="164" t="str">
        <f>IF(AS163="","",VLOOKUP(AS163,'様式３－２'!$C$7:$L$48,10,FALSE))</f>
        <v/>
      </c>
      <c r="AT164" s="164" t="str">
        <f>IF(AT163="","",VLOOKUP(AT163,'様式３－２'!$C$7:$L$48,10,FALSE))</f>
        <v/>
      </c>
      <c r="AU164" s="165" t="str">
        <f>IF(AU163="","",VLOOKUP(AU163,'様式３－２'!$C$7:$L$48,10,FALSE))</f>
        <v/>
      </c>
      <c r="AV164" s="163" t="str">
        <f>IF(AV163="","",VLOOKUP(AV163,'様式３－２'!$C$7:$L$48,10,FALSE))</f>
        <v/>
      </c>
      <c r="AW164" s="164" t="str">
        <f>IF(AW163="","",VLOOKUP(AW163,'様式３－２'!$C$7:$L$48,10,FALSE))</f>
        <v/>
      </c>
      <c r="AX164" s="164" t="str">
        <f>IF(AX163="","",VLOOKUP(AX163,'様式３－２'!$C$7:$L$48,10,FALSE))</f>
        <v/>
      </c>
      <c r="AY164" s="164" t="str">
        <f>IF(AY163="","",VLOOKUP(AY163,'様式３－２'!$C$7:$L$48,10,FALSE))</f>
        <v/>
      </c>
      <c r="AZ164" s="164" t="str">
        <f>IF(AZ163="","",VLOOKUP(AZ163,'様式３－２'!$C$7:$L$48,10,FALSE))</f>
        <v/>
      </c>
      <c r="BA164" s="164" t="str">
        <f>IF(BA163="","",VLOOKUP(BA163,'様式３－２'!$C$7:$L$48,10,FALSE))</f>
        <v/>
      </c>
      <c r="BB164" s="165" t="str">
        <f>IF(BB163="","",VLOOKUP(BB163,'様式３－２'!$C$7:$L$48,10,FALSE))</f>
        <v/>
      </c>
      <c r="BC164" s="163" t="str">
        <f>IF(BC163="","",VLOOKUP(BC163,'様式３－２'!$C$7:$L$48,10,FALSE))</f>
        <v/>
      </c>
      <c r="BD164" s="164" t="str">
        <f>IF(BD163="","",VLOOKUP(BD163,'様式３－２'!$C$7:$L$48,10,FALSE))</f>
        <v/>
      </c>
      <c r="BE164" s="164" t="str">
        <f>IF(BE163="","",VLOOKUP(BE163,'様式３－２'!$C$7:$L$48,10,FALSE))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77">
        <f>B163+1</f>
        <v>75</v>
      </c>
      <c r="C165" s="402"/>
      <c r="D165" s="404"/>
      <c r="E165" s="366"/>
      <c r="F165" s="405"/>
      <c r="G165" s="279"/>
      <c r="H165" s="280"/>
      <c r="I165" s="153"/>
      <c r="J165" s="154"/>
      <c r="K165" s="153"/>
      <c r="L165" s="154"/>
      <c r="M165" s="283"/>
      <c r="N165" s="284"/>
      <c r="O165" s="287"/>
      <c r="P165" s="288"/>
      <c r="Q165" s="288"/>
      <c r="R165" s="280"/>
      <c r="S165" s="256"/>
      <c r="T165" s="257"/>
      <c r="U165" s="257"/>
      <c r="V165" s="257"/>
      <c r="W165" s="258"/>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2"/>
      <c r="BG165" s="263"/>
      <c r="BH165" s="264"/>
      <c r="BI165" s="265"/>
      <c r="BJ165" s="266"/>
      <c r="BK165" s="267"/>
      <c r="BL165" s="267"/>
      <c r="BM165" s="267"/>
      <c r="BN165" s="268"/>
    </row>
    <row r="166" spans="2:66" ht="20.25" customHeight="1" x14ac:dyDescent="0.4">
      <c r="B166" s="297"/>
      <c r="C166" s="403"/>
      <c r="D166" s="406"/>
      <c r="E166" s="366"/>
      <c r="F166" s="405"/>
      <c r="G166" s="298"/>
      <c r="H166" s="299"/>
      <c r="I166" s="197"/>
      <c r="J166" s="198">
        <f>G165</f>
        <v>0</v>
      </c>
      <c r="K166" s="197"/>
      <c r="L166" s="198">
        <f>M165</f>
        <v>0</v>
      </c>
      <c r="M166" s="300"/>
      <c r="N166" s="301"/>
      <c r="O166" s="302"/>
      <c r="P166" s="303"/>
      <c r="Q166" s="303"/>
      <c r="R166" s="299"/>
      <c r="S166" s="256"/>
      <c r="T166" s="257"/>
      <c r="U166" s="257"/>
      <c r="V166" s="257"/>
      <c r="W166" s="258"/>
      <c r="X166" s="186" t="s">
        <v>203</v>
      </c>
      <c r="Y166" s="110"/>
      <c r="Z166" s="187"/>
      <c r="AA166" s="163" t="str">
        <f>IF(AA165="","",VLOOKUP(AA165,'様式３－２'!$C$7:$L$48,10,FALSE))</f>
        <v/>
      </c>
      <c r="AB166" s="164" t="str">
        <f>IF(AB165="","",VLOOKUP(AB165,'様式３－２'!$C$7:$L$48,10,FALSE))</f>
        <v/>
      </c>
      <c r="AC166" s="164" t="str">
        <f>IF(AC165="","",VLOOKUP(AC165,'様式３－２'!$C$7:$L$48,10,FALSE))</f>
        <v/>
      </c>
      <c r="AD166" s="164" t="str">
        <f>IF(AD165="","",VLOOKUP(AD165,'様式３－２'!$C$7:$L$48,10,FALSE))</f>
        <v/>
      </c>
      <c r="AE166" s="164" t="str">
        <f>IF(AE165="","",VLOOKUP(AE165,'様式３－２'!$C$7:$L$48,10,FALSE))</f>
        <v/>
      </c>
      <c r="AF166" s="164" t="str">
        <f>IF(AF165="","",VLOOKUP(AF165,'様式３－２'!$C$7:$L$48,10,FALSE))</f>
        <v/>
      </c>
      <c r="AG166" s="165" t="str">
        <f>IF(AG165="","",VLOOKUP(AG165,'様式３－２'!$C$7:$L$48,10,FALSE))</f>
        <v/>
      </c>
      <c r="AH166" s="163" t="str">
        <f>IF(AH165="","",VLOOKUP(AH165,'様式３－２'!$C$7:$L$48,10,FALSE))</f>
        <v/>
      </c>
      <c r="AI166" s="164" t="str">
        <f>IF(AI165="","",VLOOKUP(AI165,'様式３－２'!$C$7:$L$48,10,FALSE))</f>
        <v/>
      </c>
      <c r="AJ166" s="164" t="str">
        <f>IF(AJ165="","",VLOOKUP(AJ165,'様式３－２'!$C$7:$L$48,10,FALSE))</f>
        <v/>
      </c>
      <c r="AK166" s="164" t="str">
        <f>IF(AK165="","",VLOOKUP(AK165,'様式３－２'!$C$7:$L$48,10,FALSE))</f>
        <v/>
      </c>
      <c r="AL166" s="164" t="str">
        <f>IF(AL165="","",VLOOKUP(AL165,'様式３－２'!$C$7:$L$48,10,FALSE))</f>
        <v/>
      </c>
      <c r="AM166" s="164" t="str">
        <f>IF(AM165="","",VLOOKUP(AM165,'様式３－２'!$C$7:$L$48,10,FALSE))</f>
        <v/>
      </c>
      <c r="AN166" s="165" t="str">
        <f>IF(AN165="","",VLOOKUP(AN165,'様式３－２'!$C$7:$L$48,10,FALSE))</f>
        <v/>
      </c>
      <c r="AO166" s="163" t="str">
        <f>IF(AO165="","",VLOOKUP(AO165,'様式３－２'!$C$7:$L$48,10,FALSE))</f>
        <v/>
      </c>
      <c r="AP166" s="164" t="str">
        <f>IF(AP165="","",VLOOKUP(AP165,'様式３－２'!$C$7:$L$48,10,FALSE))</f>
        <v/>
      </c>
      <c r="AQ166" s="164" t="str">
        <f>IF(AQ165="","",VLOOKUP(AQ165,'様式３－２'!$C$7:$L$48,10,FALSE))</f>
        <v/>
      </c>
      <c r="AR166" s="164" t="str">
        <f>IF(AR165="","",VLOOKUP(AR165,'様式３－２'!$C$7:$L$48,10,FALSE))</f>
        <v/>
      </c>
      <c r="AS166" s="164" t="str">
        <f>IF(AS165="","",VLOOKUP(AS165,'様式３－２'!$C$7:$L$48,10,FALSE))</f>
        <v/>
      </c>
      <c r="AT166" s="164" t="str">
        <f>IF(AT165="","",VLOOKUP(AT165,'様式３－２'!$C$7:$L$48,10,FALSE))</f>
        <v/>
      </c>
      <c r="AU166" s="165" t="str">
        <f>IF(AU165="","",VLOOKUP(AU165,'様式３－２'!$C$7:$L$48,10,FALSE))</f>
        <v/>
      </c>
      <c r="AV166" s="163" t="str">
        <f>IF(AV165="","",VLOOKUP(AV165,'様式３－２'!$C$7:$L$48,10,FALSE))</f>
        <v/>
      </c>
      <c r="AW166" s="164" t="str">
        <f>IF(AW165="","",VLOOKUP(AW165,'様式３－２'!$C$7:$L$48,10,FALSE))</f>
        <v/>
      </c>
      <c r="AX166" s="164" t="str">
        <f>IF(AX165="","",VLOOKUP(AX165,'様式３－２'!$C$7:$L$48,10,FALSE))</f>
        <v/>
      </c>
      <c r="AY166" s="164" t="str">
        <f>IF(AY165="","",VLOOKUP(AY165,'様式３－２'!$C$7:$L$48,10,FALSE))</f>
        <v/>
      </c>
      <c r="AZ166" s="164" t="str">
        <f>IF(AZ165="","",VLOOKUP(AZ165,'様式３－２'!$C$7:$L$48,10,FALSE))</f>
        <v/>
      </c>
      <c r="BA166" s="164" t="str">
        <f>IF(BA165="","",VLOOKUP(BA165,'様式３－２'!$C$7:$L$48,10,FALSE))</f>
        <v/>
      </c>
      <c r="BB166" s="165" t="str">
        <f>IF(BB165="","",VLOOKUP(BB165,'様式３－２'!$C$7:$L$48,10,FALSE))</f>
        <v/>
      </c>
      <c r="BC166" s="163" t="str">
        <f>IF(BC165="","",VLOOKUP(BC165,'様式３－２'!$C$7:$L$48,10,FALSE))</f>
        <v/>
      </c>
      <c r="BD166" s="164" t="str">
        <f>IF(BD165="","",VLOOKUP(BD165,'様式３－２'!$C$7:$L$48,10,FALSE))</f>
        <v/>
      </c>
      <c r="BE166" s="164" t="str">
        <f>IF(BE165="","",VLOOKUP(BE165,'様式３－２'!$C$7:$L$48,10,FALSE))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77">
        <f>B165+1</f>
        <v>76</v>
      </c>
      <c r="C167" s="402"/>
      <c r="D167" s="404"/>
      <c r="E167" s="366"/>
      <c r="F167" s="405"/>
      <c r="G167" s="279"/>
      <c r="H167" s="280"/>
      <c r="I167" s="153"/>
      <c r="J167" s="154"/>
      <c r="K167" s="153"/>
      <c r="L167" s="154"/>
      <c r="M167" s="283"/>
      <c r="N167" s="284"/>
      <c r="O167" s="287"/>
      <c r="P167" s="288"/>
      <c r="Q167" s="288"/>
      <c r="R167" s="280"/>
      <c r="S167" s="256"/>
      <c r="T167" s="257"/>
      <c r="U167" s="257"/>
      <c r="V167" s="257"/>
      <c r="W167" s="258"/>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2"/>
      <c r="BG167" s="263"/>
      <c r="BH167" s="264"/>
      <c r="BI167" s="265"/>
      <c r="BJ167" s="266"/>
      <c r="BK167" s="267"/>
      <c r="BL167" s="267"/>
      <c r="BM167" s="267"/>
      <c r="BN167" s="268"/>
    </row>
    <row r="168" spans="2:66" ht="20.25" customHeight="1" x14ac:dyDescent="0.4">
      <c r="B168" s="297"/>
      <c r="C168" s="403"/>
      <c r="D168" s="406"/>
      <c r="E168" s="366"/>
      <c r="F168" s="405"/>
      <c r="G168" s="298"/>
      <c r="H168" s="299"/>
      <c r="I168" s="197"/>
      <c r="J168" s="198">
        <f>G167</f>
        <v>0</v>
      </c>
      <c r="K168" s="197"/>
      <c r="L168" s="198">
        <f>M167</f>
        <v>0</v>
      </c>
      <c r="M168" s="300"/>
      <c r="N168" s="301"/>
      <c r="O168" s="302"/>
      <c r="P168" s="303"/>
      <c r="Q168" s="303"/>
      <c r="R168" s="299"/>
      <c r="S168" s="256"/>
      <c r="T168" s="257"/>
      <c r="U168" s="257"/>
      <c r="V168" s="257"/>
      <c r="W168" s="258"/>
      <c r="X168" s="186" t="s">
        <v>203</v>
      </c>
      <c r="Y168" s="110"/>
      <c r="Z168" s="187"/>
      <c r="AA168" s="163" t="str">
        <f>IF(AA167="","",VLOOKUP(AA167,'様式３－２'!$C$7:$L$48,10,FALSE))</f>
        <v/>
      </c>
      <c r="AB168" s="164" t="str">
        <f>IF(AB167="","",VLOOKUP(AB167,'様式３－２'!$C$7:$L$48,10,FALSE))</f>
        <v/>
      </c>
      <c r="AC168" s="164" t="str">
        <f>IF(AC167="","",VLOOKUP(AC167,'様式３－２'!$C$7:$L$48,10,FALSE))</f>
        <v/>
      </c>
      <c r="AD168" s="164" t="str">
        <f>IF(AD167="","",VLOOKUP(AD167,'様式３－２'!$C$7:$L$48,10,FALSE))</f>
        <v/>
      </c>
      <c r="AE168" s="164" t="str">
        <f>IF(AE167="","",VLOOKUP(AE167,'様式３－２'!$C$7:$L$48,10,FALSE))</f>
        <v/>
      </c>
      <c r="AF168" s="164" t="str">
        <f>IF(AF167="","",VLOOKUP(AF167,'様式３－２'!$C$7:$L$48,10,FALSE))</f>
        <v/>
      </c>
      <c r="AG168" s="165" t="str">
        <f>IF(AG167="","",VLOOKUP(AG167,'様式３－２'!$C$7:$L$48,10,FALSE))</f>
        <v/>
      </c>
      <c r="AH168" s="163" t="str">
        <f>IF(AH167="","",VLOOKUP(AH167,'様式３－２'!$C$7:$L$48,10,FALSE))</f>
        <v/>
      </c>
      <c r="AI168" s="164" t="str">
        <f>IF(AI167="","",VLOOKUP(AI167,'様式３－２'!$C$7:$L$48,10,FALSE))</f>
        <v/>
      </c>
      <c r="AJ168" s="164" t="str">
        <f>IF(AJ167="","",VLOOKUP(AJ167,'様式３－２'!$C$7:$L$48,10,FALSE))</f>
        <v/>
      </c>
      <c r="AK168" s="164" t="str">
        <f>IF(AK167="","",VLOOKUP(AK167,'様式３－２'!$C$7:$L$48,10,FALSE))</f>
        <v/>
      </c>
      <c r="AL168" s="164" t="str">
        <f>IF(AL167="","",VLOOKUP(AL167,'様式３－２'!$C$7:$L$48,10,FALSE))</f>
        <v/>
      </c>
      <c r="AM168" s="164" t="str">
        <f>IF(AM167="","",VLOOKUP(AM167,'様式３－２'!$C$7:$L$48,10,FALSE))</f>
        <v/>
      </c>
      <c r="AN168" s="165" t="str">
        <f>IF(AN167="","",VLOOKUP(AN167,'様式３－２'!$C$7:$L$48,10,FALSE))</f>
        <v/>
      </c>
      <c r="AO168" s="163" t="str">
        <f>IF(AO167="","",VLOOKUP(AO167,'様式３－２'!$C$7:$L$48,10,FALSE))</f>
        <v/>
      </c>
      <c r="AP168" s="164" t="str">
        <f>IF(AP167="","",VLOOKUP(AP167,'様式３－２'!$C$7:$L$48,10,FALSE))</f>
        <v/>
      </c>
      <c r="AQ168" s="164" t="str">
        <f>IF(AQ167="","",VLOOKUP(AQ167,'様式３－２'!$C$7:$L$48,10,FALSE))</f>
        <v/>
      </c>
      <c r="AR168" s="164" t="str">
        <f>IF(AR167="","",VLOOKUP(AR167,'様式３－２'!$C$7:$L$48,10,FALSE))</f>
        <v/>
      </c>
      <c r="AS168" s="164" t="str">
        <f>IF(AS167="","",VLOOKUP(AS167,'様式３－２'!$C$7:$L$48,10,FALSE))</f>
        <v/>
      </c>
      <c r="AT168" s="164" t="str">
        <f>IF(AT167="","",VLOOKUP(AT167,'様式３－２'!$C$7:$L$48,10,FALSE))</f>
        <v/>
      </c>
      <c r="AU168" s="165" t="str">
        <f>IF(AU167="","",VLOOKUP(AU167,'様式３－２'!$C$7:$L$48,10,FALSE))</f>
        <v/>
      </c>
      <c r="AV168" s="163" t="str">
        <f>IF(AV167="","",VLOOKUP(AV167,'様式３－２'!$C$7:$L$48,10,FALSE))</f>
        <v/>
      </c>
      <c r="AW168" s="164" t="str">
        <f>IF(AW167="","",VLOOKUP(AW167,'様式３－２'!$C$7:$L$48,10,FALSE))</f>
        <v/>
      </c>
      <c r="AX168" s="164" t="str">
        <f>IF(AX167="","",VLOOKUP(AX167,'様式３－２'!$C$7:$L$48,10,FALSE))</f>
        <v/>
      </c>
      <c r="AY168" s="164" t="str">
        <f>IF(AY167="","",VLOOKUP(AY167,'様式３－２'!$C$7:$L$48,10,FALSE))</f>
        <v/>
      </c>
      <c r="AZ168" s="164" t="str">
        <f>IF(AZ167="","",VLOOKUP(AZ167,'様式３－２'!$C$7:$L$48,10,FALSE))</f>
        <v/>
      </c>
      <c r="BA168" s="164" t="str">
        <f>IF(BA167="","",VLOOKUP(BA167,'様式３－２'!$C$7:$L$48,10,FALSE))</f>
        <v/>
      </c>
      <c r="BB168" s="165" t="str">
        <f>IF(BB167="","",VLOOKUP(BB167,'様式３－２'!$C$7:$L$48,10,FALSE))</f>
        <v/>
      </c>
      <c r="BC168" s="163" t="str">
        <f>IF(BC167="","",VLOOKUP(BC167,'様式３－２'!$C$7:$L$48,10,FALSE))</f>
        <v/>
      </c>
      <c r="BD168" s="164" t="str">
        <f>IF(BD167="","",VLOOKUP(BD167,'様式３－２'!$C$7:$L$48,10,FALSE))</f>
        <v/>
      </c>
      <c r="BE168" s="164" t="str">
        <f>IF(BE167="","",VLOOKUP(BE167,'様式３－２'!$C$7:$L$48,10,FALSE))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77">
        <f>B167+1</f>
        <v>77</v>
      </c>
      <c r="C169" s="402"/>
      <c r="D169" s="404"/>
      <c r="E169" s="366"/>
      <c r="F169" s="405"/>
      <c r="G169" s="279"/>
      <c r="H169" s="280"/>
      <c r="I169" s="153"/>
      <c r="J169" s="154"/>
      <c r="K169" s="153"/>
      <c r="L169" s="154"/>
      <c r="M169" s="283"/>
      <c r="N169" s="284"/>
      <c r="O169" s="287"/>
      <c r="P169" s="288"/>
      <c r="Q169" s="288"/>
      <c r="R169" s="280"/>
      <c r="S169" s="256"/>
      <c r="T169" s="257"/>
      <c r="U169" s="257"/>
      <c r="V169" s="257"/>
      <c r="W169" s="258"/>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2"/>
      <c r="BG169" s="263"/>
      <c r="BH169" s="264"/>
      <c r="BI169" s="265"/>
      <c r="BJ169" s="266"/>
      <c r="BK169" s="267"/>
      <c r="BL169" s="267"/>
      <c r="BM169" s="267"/>
      <c r="BN169" s="268"/>
    </row>
    <row r="170" spans="2:66" ht="20.25" customHeight="1" x14ac:dyDescent="0.4">
      <c r="B170" s="297"/>
      <c r="C170" s="403"/>
      <c r="D170" s="406"/>
      <c r="E170" s="366"/>
      <c r="F170" s="405"/>
      <c r="G170" s="298"/>
      <c r="H170" s="299"/>
      <c r="I170" s="197"/>
      <c r="J170" s="198">
        <f>G169</f>
        <v>0</v>
      </c>
      <c r="K170" s="197"/>
      <c r="L170" s="198">
        <f>M169</f>
        <v>0</v>
      </c>
      <c r="M170" s="300"/>
      <c r="N170" s="301"/>
      <c r="O170" s="302"/>
      <c r="P170" s="303"/>
      <c r="Q170" s="303"/>
      <c r="R170" s="299"/>
      <c r="S170" s="256"/>
      <c r="T170" s="257"/>
      <c r="U170" s="257"/>
      <c r="V170" s="257"/>
      <c r="W170" s="258"/>
      <c r="X170" s="186" t="s">
        <v>203</v>
      </c>
      <c r="Y170" s="110"/>
      <c r="Z170" s="187"/>
      <c r="AA170" s="163" t="str">
        <f>IF(AA169="","",VLOOKUP(AA169,'様式３－２'!$C$7:$L$48,10,FALSE))</f>
        <v/>
      </c>
      <c r="AB170" s="164" t="str">
        <f>IF(AB169="","",VLOOKUP(AB169,'様式３－２'!$C$7:$L$48,10,FALSE))</f>
        <v/>
      </c>
      <c r="AC170" s="164" t="str">
        <f>IF(AC169="","",VLOOKUP(AC169,'様式３－２'!$C$7:$L$48,10,FALSE))</f>
        <v/>
      </c>
      <c r="AD170" s="164" t="str">
        <f>IF(AD169="","",VLOOKUP(AD169,'様式３－２'!$C$7:$L$48,10,FALSE))</f>
        <v/>
      </c>
      <c r="AE170" s="164" t="str">
        <f>IF(AE169="","",VLOOKUP(AE169,'様式３－２'!$C$7:$L$48,10,FALSE))</f>
        <v/>
      </c>
      <c r="AF170" s="164" t="str">
        <f>IF(AF169="","",VLOOKUP(AF169,'様式３－２'!$C$7:$L$48,10,FALSE))</f>
        <v/>
      </c>
      <c r="AG170" s="165" t="str">
        <f>IF(AG169="","",VLOOKUP(AG169,'様式３－２'!$C$7:$L$48,10,FALSE))</f>
        <v/>
      </c>
      <c r="AH170" s="163" t="str">
        <f>IF(AH169="","",VLOOKUP(AH169,'様式３－２'!$C$7:$L$48,10,FALSE))</f>
        <v/>
      </c>
      <c r="AI170" s="164" t="str">
        <f>IF(AI169="","",VLOOKUP(AI169,'様式３－２'!$C$7:$L$48,10,FALSE))</f>
        <v/>
      </c>
      <c r="AJ170" s="164" t="str">
        <f>IF(AJ169="","",VLOOKUP(AJ169,'様式３－２'!$C$7:$L$48,10,FALSE))</f>
        <v/>
      </c>
      <c r="AK170" s="164" t="str">
        <f>IF(AK169="","",VLOOKUP(AK169,'様式３－２'!$C$7:$L$48,10,FALSE))</f>
        <v/>
      </c>
      <c r="AL170" s="164" t="str">
        <f>IF(AL169="","",VLOOKUP(AL169,'様式３－２'!$C$7:$L$48,10,FALSE))</f>
        <v/>
      </c>
      <c r="AM170" s="164" t="str">
        <f>IF(AM169="","",VLOOKUP(AM169,'様式３－２'!$C$7:$L$48,10,FALSE))</f>
        <v/>
      </c>
      <c r="AN170" s="165" t="str">
        <f>IF(AN169="","",VLOOKUP(AN169,'様式３－２'!$C$7:$L$48,10,FALSE))</f>
        <v/>
      </c>
      <c r="AO170" s="163" t="str">
        <f>IF(AO169="","",VLOOKUP(AO169,'様式３－２'!$C$7:$L$48,10,FALSE))</f>
        <v/>
      </c>
      <c r="AP170" s="164" t="str">
        <f>IF(AP169="","",VLOOKUP(AP169,'様式３－２'!$C$7:$L$48,10,FALSE))</f>
        <v/>
      </c>
      <c r="AQ170" s="164" t="str">
        <f>IF(AQ169="","",VLOOKUP(AQ169,'様式３－２'!$C$7:$L$48,10,FALSE))</f>
        <v/>
      </c>
      <c r="AR170" s="164" t="str">
        <f>IF(AR169="","",VLOOKUP(AR169,'様式３－２'!$C$7:$L$48,10,FALSE))</f>
        <v/>
      </c>
      <c r="AS170" s="164" t="str">
        <f>IF(AS169="","",VLOOKUP(AS169,'様式３－２'!$C$7:$L$48,10,FALSE))</f>
        <v/>
      </c>
      <c r="AT170" s="164" t="str">
        <f>IF(AT169="","",VLOOKUP(AT169,'様式３－２'!$C$7:$L$48,10,FALSE))</f>
        <v/>
      </c>
      <c r="AU170" s="165" t="str">
        <f>IF(AU169="","",VLOOKUP(AU169,'様式３－２'!$C$7:$L$48,10,FALSE))</f>
        <v/>
      </c>
      <c r="AV170" s="163" t="str">
        <f>IF(AV169="","",VLOOKUP(AV169,'様式３－２'!$C$7:$L$48,10,FALSE))</f>
        <v/>
      </c>
      <c r="AW170" s="164" t="str">
        <f>IF(AW169="","",VLOOKUP(AW169,'様式３－２'!$C$7:$L$48,10,FALSE))</f>
        <v/>
      </c>
      <c r="AX170" s="164" t="str">
        <f>IF(AX169="","",VLOOKUP(AX169,'様式３－２'!$C$7:$L$48,10,FALSE))</f>
        <v/>
      </c>
      <c r="AY170" s="164" t="str">
        <f>IF(AY169="","",VLOOKUP(AY169,'様式３－２'!$C$7:$L$48,10,FALSE))</f>
        <v/>
      </c>
      <c r="AZ170" s="164" t="str">
        <f>IF(AZ169="","",VLOOKUP(AZ169,'様式３－２'!$C$7:$L$48,10,FALSE))</f>
        <v/>
      </c>
      <c r="BA170" s="164" t="str">
        <f>IF(BA169="","",VLOOKUP(BA169,'様式３－２'!$C$7:$L$48,10,FALSE))</f>
        <v/>
      </c>
      <c r="BB170" s="165" t="str">
        <f>IF(BB169="","",VLOOKUP(BB169,'様式３－２'!$C$7:$L$48,10,FALSE))</f>
        <v/>
      </c>
      <c r="BC170" s="163" t="str">
        <f>IF(BC169="","",VLOOKUP(BC169,'様式３－２'!$C$7:$L$48,10,FALSE))</f>
        <v/>
      </c>
      <c r="BD170" s="164" t="str">
        <f>IF(BD169="","",VLOOKUP(BD169,'様式３－２'!$C$7:$L$48,10,FALSE))</f>
        <v/>
      </c>
      <c r="BE170" s="164" t="str">
        <f>IF(BE169="","",VLOOKUP(BE169,'様式３－２'!$C$7:$L$48,10,FALSE))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77">
        <f>B169+1</f>
        <v>78</v>
      </c>
      <c r="C171" s="402"/>
      <c r="D171" s="404"/>
      <c r="E171" s="366"/>
      <c r="F171" s="405"/>
      <c r="G171" s="279"/>
      <c r="H171" s="280"/>
      <c r="I171" s="153"/>
      <c r="J171" s="154"/>
      <c r="K171" s="153"/>
      <c r="L171" s="154"/>
      <c r="M171" s="283"/>
      <c r="N171" s="284"/>
      <c r="O171" s="287"/>
      <c r="P171" s="288"/>
      <c r="Q171" s="288"/>
      <c r="R171" s="280"/>
      <c r="S171" s="256"/>
      <c r="T171" s="257"/>
      <c r="U171" s="257"/>
      <c r="V171" s="257"/>
      <c r="W171" s="258"/>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2"/>
      <c r="BG171" s="263"/>
      <c r="BH171" s="264"/>
      <c r="BI171" s="265"/>
      <c r="BJ171" s="266"/>
      <c r="BK171" s="267"/>
      <c r="BL171" s="267"/>
      <c r="BM171" s="267"/>
      <c r="BN171" s="268"/>
    </row>
    <row r="172" spans="2:66" ht="20.25" customHeight="1" x14ac:dyDescent="0.4">
      <c r="B172" s="297"/>
      <c r="C172" s="403"/>
      <c r="D172" s="406"/>
      <c r="E172" s="366"/>
      <c r="F172" s="405"/>
      <c r="G172" s="298"/>
      <c r="H172" s="299"/>
      <c r="I172" s="197"/>
      <c r="J172" s="198">
        <f>G171</f>
        <v>0</v>
      </c>
      <c r="K172" s="197"/>
      <c r="L172" s="198">
        <f>M171</f>
        <v>0</v>
      </c>
      <c r="M172" s="300"/>
      <c r="N172" s="301"/>
      <c r="O172" s="302"/>
      <c r="P172" s="303"/>
      <c r="Q172" s="303"/>
      <c r="R172" s="299"/>
      <c r="S172" s="256"/>
      <c r="T172" s="257"/>
      <c r="U172" s="257"/>
      <c r="V172" s="257"/>
      <c r="W172" s="258"/>
      <c r="X172" s="186" t="s">
        <v>203</v>
      </c>
      <c r="Y172" s="110"/>
      <c r="Z172" s="187"/>
      <c r="AA172" s="163" t="str">
        <f>IF(AA171="","",VLOOKUP(AA171,'様式３－２'!$C$7:$L$48,10,FALSE))</f>
        <v/>
      </c>
      <c r="AB172" s="164" t="str">
        <f>IF(AB171="","",VLOOKUP(AB171,'様式３－２'!$C$7:$L$48,10,FALSE))</f>
        <v/>
      </c>
      <c r="AC172" s="164" t="str">
        <f>IF(AC171="","",VLOOKUP(AC171,'様式３－２'!$C$7:$L$48,10,FALSE))</f>
        <v/>
      </c>
      <c r="AD172" s="164" t="str">
        <f>IF(AD171="","",VLOOKUP(AD171,'様式３－２'!$C$7:$L$48,10,FALSE))</f>
        <v/>
      </c>
      <c r="AE172" s="164" t="str">
        <f>IF(AE171="","",VLOOKUP(AE171,'様式３－２'!$C$7:$L$48,10,FALSE))</f>
        <v/>
      </c>
      <c r="AF172" s="164" t="str">
        <f>IF(AF171="","",VLOOKUP(AF171,'様式３－２'!$C$7:$L$48,10,FALSE))</f>
        <v/>
      </c>
      <c r="AG172" s="165" t="str">
        <f>IF(AG171="","",VLOOKUP(AG171,'様式３－２'!$C$7:$L$48,10,FALSE))</f>
        <v/>
      </c>
      <c r="AH172" s="163" t="str">
        <f>IF(AH171="","",VLOOKUP(AH171,'様式３－２'!$C$7:$L$48,10,FALSE))</f>
        <v/>
      </c>
      <c r="AI172" s="164" t="str">
        <f>IF(AI171="","",VLOOKUP(AI171,'様式３－２'!$C$7:$L$48,10,FALSE))</f>
        <v/>
      </c>
      <c r="AJ172" s="164" t="str">
        <f>IF(AJ171="","",VLOOKUP(AJ171,'様式３－２'!$C$7:$L$48,10,FALSE))</f>
        <v/>
      </c>
      <c r="AK172" s="164" t="str">
        <f>IF(AK171="","",VLOOKUP(AK171,'様式３－２'!$C$7:$L$48,10,FALSE))</f>
        <v/>
      </c>
      <c r="AL172" s="164" t="str">
        <f>IF(AL171="","",VLOOKUP(AL171,'様式３－２'!$C$7:$L$48,10,FALSE))</f>
        <v/>
      </c>
      <c r="AM172" s="164" t="str">
        <f>IF(AM171="","",VLOOKUP(AM171,'様式３－２'!$C$7:$L$48,10,FALSE))</f>
        <v/>
      </c>
      <c r="AN172" s="165" t="str">
        <f>IF(AN171="","",VLOOKUP(AN171,'様式３－２'!$C$7:$L$48,10,FALSE))</f>
        <v/>
      </c>
      <c r="AO172" s="163" t="str">
        <f>IF(AO171="","",VLOOKUP(AO171,'様式３－２'!$C$7:$L$48,10,FALSE))</f>
        <v/>
      </c>
      <c r="AP172" s="164" t="str">
        <f>IF(AP171="","",VLOOKUP(AP171,'様式３－２'!$C$7:$L$48,10,FALSE))</f>
        <v/>
      </c>
      <c r="AQ172" s="164" t="str">
        <f>IF(AQ171="","",VLOOKUP(AQ171,'様式３－２'!$C$7:$L$48,10,FALSE))</f>
        <v/>
      </c>
      <c r="AR172" s="164" t="str">
        <f>IF(AR171="","",VLOOKUP(AR171,'様式３－２'!$C$7:$L$48,10,FALSE))</f>
        <v/>
      </c>
      <c r="AS172" s="164" t="str">
        <f>IF(AS171="","",VLOOKUP(AS171,'様式３－２'!$C$7:$L$48,10,FALSE))</f>
        <v/>
      </c>
      <c r="AT172" s="164" t="str">
        <f>IF(AT171="","",VLOOKUP(AT171,'様式３－２'!$C$7:$L$48,10,FALSE))</f>
        <v/>
      </c>
      <c r="AU172" s="165" t="str">
        <f>IF(AU171="","",VLOOKUP(AU171,'様式３－２'!$C$7:$L$48,10,FALSE))</f>
        <v/>
      </c>
      <c r="AV172" s="163" t="str">
        <f>IF(AV171="","",VLOOKUP(AV171,'様式３－２'!$C$7:$L$48,10,FALSE))</f>
        <v/>
      </c>
      <c r="AW172" s="164" t="str">
        <f>IF(AW171="","",VLOOKUP(AW171,'様式３－２'!$C$7:$L$48,10,FALSE))</f>
        <v/>
      </c>
      <c r="AX172" s="164" t="str">
        <f>IF(AX171="","",VLOOKUP(AX171,'様式３－２'!$C$7:$L$48,10,FALSE))</f>
        <v/>
      </c>
      <c r="AY172" s="164" t="str">
        <f>IF(AY171="","",VLOOKUP(AY171,'様式３－２'!$C$7:$L$48,10,FALSE))</f>
        <v/>
      </c>
      <c r="AZ172" s="164" t="str">
        <f>IF(AZ171="","",VLOOKUP(AZ171,'様式３－２'!$C$7:$L$48,10,FALSE))</f>
        <v/>
      </c>
      <c r="BA172" s="164" t="str">
        <f>IF(BA171="","",VLOOKUP(BA171,'様式３－２'!$C$7:$L$48,10,FALSE))</f>
        <v/>
      </c>
      <c r="BB172" s="165" t="str">
        <f>IF(BB171="","",VLOOKUP(BB171,'様式３－２'!$C$7:$L$48,10,FALSE))</f>
        <v/>
      </c>
      <c r="BC172" s="163" t="str">
        <f>IF(BC171="","",VLOOKUP(BC171,'様式３－２'!$C$7:$L$48,10,FALSE))</f>
        <v/>
      </c>
      <c r="BD172" s="164" t="str">
        <f>IF(BD171="","",VLOOKUP(BD171,'様式３－２'!$C$7:$L$48,10,FALSE))</f>
        <v/>
      </c>
      <c r="BE172" s="164" t="str">
        <f>IF(BE171="","",VLOOKUP(BE171,'様式３－２'!$C$7:$L$48,10,FALSE))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77">
        <f>B171+1</f>
        <v>79</v>
      </c>
      <c r="C173" s="402"/>
      <c r="D173" s="404"/>
      <c r="E173" s="366"/>
      <c r="F173" s="405"/>
      <c r="G173" s="279"/>
      <c r="H173" s="280"/>
      <c r="I173" s="153"/>
      <c r="J173" s="154"/>
      <c r="K173" s="153"/>
      <c r="L173" s="154"/>
      <c r="M173" s="283"/>
      <c r="N173" s="284"/>
      <c r="O173" s="287"/>
      <c r="P173" s="288"/>
      <c r="Q173" s="288"/>
      <c r="R173" s="280"/>
      <c r="S173" s="256"/>
      <c r="T173" s="257"/>
      <c r="U173" s="257"/>
      <c r="V173" s="257"/>
      <c r="W173" s="258"/>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2"/>
      <c r="BG173" s="263"/>
      <c r="BH173" s="264"/>
      <c r="BI173" s="265"/>
      <c r="BJ173" s="266"/>
      <c r="BK173" s="267"/>
      <c r="BL173" s="267"/>
      <c r="BM173" s="267"/>
      <c r="BN173" s="268"/>
    </row>
    <row r="174" spans="2:66" ht="20.25" customHeight="1" x14ac:dyDescent="0.4">
      <c r="B174" s="297"/>
      <c r="C174" s="403"/>
      <c r="D174" s="406"/>
      <c r="E174" s="366"/>
      <c r="F174" s="405"/>
      <c r="G174" s="298"/>
      <c r="H174" s="299"/>
      <c r="I174" s="197"/>
      <c r="J174" s="198">
        <f>G173</f>
        <v>0</v>
      </c>
      <c r="K174" s="197"/>
      <c r="L174" s="198">
        <f>M173</f>
        <v>0</v>
      </c>
      <c r="M174" s="300"/>
      <c r="N174" s="301"/>
      <c r="O174" s="302"/>
      <c r="P174" s="303"/>
      <c r="Q174" s="303"/>
      <c r="R174" s="299"/>
      <c r="S174" s="256"/>
      <c r="T174" s="257"/>
      <c r="U174" s="257"/>
      <c r="V174" s="257"/>
      <c r="W174" s="258"/>
      <c r="X174" s="186" t="s">
        <v>203</v>
      </c>
      <c r="Y174" s="110"/>
      <c r="Z174" s="187"/>
      <c r="AA174" s="163" t="str">
        <f>IF(AA173="","",VLOOKUP(AA173,'様式３－２'!$C$7:$L$48,10,FALSE))</f>
        <v/>
      </c>
      <c r="AB174" s="164" t="str">
        <f>IF(AB173="","",VLOOKUP(AB173,'様式３－２'!$C$7:$L$48,10,FALSE))</f>
        <v/>
      </c>
      <c r="AC174" s="164" t="str">
        <f>IF(AC173="","",VLOOKUP(AC173,'様式３－２'!$C$7:$L$48,10,FALSE))</f>
        <v/>
      </c>
      <c r="AD174" s="164" t="str">
        <f>IF(AD173="","",VLOOKUP(AD173,'様式３－２'!$C$7:$L$48,10,FALSE))</f>
        <v/>
      </c>
      <c r="AE174" s="164" t="str">
        <f>IF(AE173="","",VLOOKUP(AE173,'様式３－２'!$C$7:$L$48,10,FALSE))</f>
        <v/>
      </c>
      <c r="AF174" s="164" t="str">
        <f>IF(AF173="","",VLOOKUP(AF173,'様式３－２'!$C$7:$L$48,10,FALSE))</f>
        <v/>
      </c>
      <c r="AG174" s="165" t="str">
        <f>IF(AG173="","",VLOOKUP(AG173,'様式３－２'!$C$7:$L$48,10,FALSE))</f>
        <v/>
      </c>
      <c r="AH174" s="163" t="str">
        <f>IF(AH173="","",VLOOKUP(AH173,'様式３－２'!$C$7:$L$48,10,FALSE))</f>
        <v/>
      </c>
      <c r="AI174" s="164" t="str">
        <f>IF(AI173="","",VLOOKUP(AI173,'様式３－２'!$C$7:$L$48,10,FALSE))</f>
        <v/>
      </c>
      <c r="AJ174" s="164" t="str">
        <f>IF(AJ173="","",VLOOKUP(AJ173,'様式３－２'!$C$7:$L$48,10,FALSE))</f>
        <v/>
      </c>
      <c r="AK174" s="164" t="str">
        <f>IF(AK173="","",VLOOKUP(AK173,'様式３－２'!$C$7:$L$48,10,FALSE))</f>
        <v/>
      </c>
      <c r="AL174" s="164" t="str">
        <f>IF(AL173="","",VLOOKUP(AL173,'様式３－２'!$C$7:$L$48,10,FALSE))</f>
        <v/>
      </c>
      <c r="AM174" s="164" t="str">
        <f>IF(AM173="","",VLOOKUP(AM173,'様式３－２'!$C$7:$L$48,10,FALSE))</f>
        <v/>
      </c>
      <c r="AN174" s="165" t="str">
        <f>IF(AN173="","",VLOOKUP(AN173,'様式３－２'!$C$7:$L$48,10,FALSE))</f>
        <v/>
      </c>
      <c r="AO174" s="163" t="str">
        <f>IF(AO173="","",VLOOKUP(AO173,'様式３－２'!$C$7:$L$48,10,FALSE))</f>
        <v/>
      </c>
      <c r="AP174" s="164" t="str">
        <f>IF(AP173="","",VLOOKUP(AP173,'様式３－２'!$C$7:$L$48,10,FALSE))</f>
        <v/>
      </c>
      <c r="AQ174" s="164" t="str">
        <f>IF(AQ173="","",VLOOKUP(AQ173,'様式３－２'!$C$7:$L$48,10,FALSE))</f>
        <v/>
      </c>
      <c r="AR174" s="164" t="str">
        <f>IF(AR173="","",VLOOKUP(AR173,'様式３－２'!$C$7:$L$48,10,FALSE))</f>
        <v/>
      </c>
      <c r="AS174" s="164" t="str">
        <f>IF(AS173="","",VLOOKUP(AS173,'様式３－２'!$C$7:$L$48,10,FALSE))</f>
        <v/>
      </c>
      <c r="AT174" s="164" t="str">
        <f>IF(AT173="","",VLOOKUP(AT173,'様式３－２'!$C$7:$L$48,10,FALSE))</f>
        <v/>
      </c>
      <c r="AU174" s="165" t="str">
        <f>IF(AU173="","",VLOOKUP(AU173,'様式３－２'!$C$7:$L$48,10,FALSE))</f>
        <v/>
      </c>
      <c r="AV174" s="163" t="str">
        <f>IF(AV173="","",VLOOKUP(AV173,'様式３－２'!$C$7:$L$48,10,FALSE))</f>
        <v/>
      </c>
      <c r="AW174" s="164" t="str">
        <f>IF(AW173="","",VLOOKUP(AW173,'様式３－２'!$C$7:$L$48,10,FALSE))</f>
        <v/>
      </c>
      <c r="AX174" s="164" t="str">
        <f>IF(AX173="","",VLOOKUP(AX173,'様式３－２'!$C$7:$L$48,10,FALSE))</f>
        <v/>
      </c>
      <c r="AY174" s="164" t="str">
        <f>IF(AY173="","",VLOOKUP(AY173,'様式３－２'!$C$7:$L$48,10,FALSE))</f>
        <v/>
      </c>
      <c r="AZ174" s="164" t="str">
        <f>IF(AZ173="","",VLOOKUP(AZ173,'様式３－２'!$C$7:$L$48,10,FALSE))</f>
        <v/>
      </c>
      <c r="BA174" s="164" t="str">
        <f>IF(BA173="","",VLOOKUP(BA173,'様式３－２'!$C$7:$L$48,10,FALSE))</f>
        <v/>
      </c>
      <c r="BB174" s="165" t="str">
        <f>IF(BB173="","",VLOOKUP(BB173,'様式３－２'!$C$7:$L$48,10,FALSE))</f>
        <v/>
      </c>
      <c r="BC174" s="163" t="str">
        <f>IF(BC173="","",VLOOKUP(BC173,'様式３－２'!$C$7:$L$48,10,FALSE))</f>
        <v/>
      </c>
      <c r="BD174" s="164" t="str">
        <f>IF(BD173="","",VLOOKUP(BD173,'様式３－２'!$C$7:$L$48,10,FALSE))</f>
        <v/>
      </c>
      <c r="BE174" s="164" t="str">
        <f>IF(BE173="","",VLOOKUP(BE173,'様式３－２'!$C$7:$L$48,10,FALSE))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77">
        <f>B173+1</f>
        <v>80</v>
      </c>
      <c r="C175" s="402"/>
      <c r="D175" s="404"/>
      <c r="E175" s="366"/>
      <c r="F175" s="405"/>
      <c r="G175" s="279"/>
      <c r="H175" s="280"/>
      <c r="I175" s="153"/>
      <c r="J175" s="154"/>
      <c r="K175" s="153"/>
      <c r="L175" s="154"/>
      <c r="M175" s="283"/>
      <c r="N175" s="284"/>
      <c r="O175" s="287"/>
      <c r="P175" s="288"/>
      <c r="Q175" s="288"/>
      <c r="R175" s="280"/>
      <c r="S175" s="256"/>
      <c r="T175" s="257"/>
      <c r="U175" s="257"/>
      <c r="V175" s="257"/>
      <c r="W175" s="258"/>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2"/>
      <c r="BG175" s="263"/>
      <c r="BH175" s="264"/>
      <c r="BI175" s="265"/>
      <c r="BJ175" s="266"/>
      <c r="BK175" s="267"/>
      <c r="BL175" s="267"/>
      <c r="BM175" s="267"/>
      <c r="BN175" s="268"/>
    </row>
    <row r="176" spans="2:66" ht="20.25" customHeight="1" x14ac:dyDescent="0.4">
      <c r="B176" s="297"/>
      <c r="C176" s="403"/>
      <c r="D176" s="406"/>
      <c r="E176" s="366"/>
      <c r="F176" s="405"/>
      <c r="G176" s="298"/>
      <c r="H176" s="299"/>
      <c r="I176" s="197"/>
      <c r="J176" s="198">
        <f>G175</f>
        <v>0</v>
      </c>
      <c r="K176" s="197"/>
      <c r="L176" s="198">
        <f>M175</f>
        <v>0</v>
      </c>
      <c r="M176" s="300"/>
      <c r="N176" s="301"/>
      <c r="O176" s="302"/>
      <c r="P176" s="303"/>
      <c r="Q176" s="303"/>
      <c r="R176" s="299"/>
      <c r="S176" s="256"/>
      <c r="T176" s="257"/>
      <c r="U176" s="257"/>
      <c r="V176" s="257"/>
      <c r="W176" s="258"/>
      <c r="X176" s="186" t="s">
        <v>203</v>
      </c>
      <c r="Y176" s="110"/>
      <c r="Z176" s="187"/>
      <c r="AA176" s="163" t="str">
        <f>IF(AA175="","",VLOOKUP(AA175,'様式３－２'!$C$7:$L$48,10,FALSE))</f>
        <v/>
      </c>
      <c r="AB176" s="164" t="str">
        <f>IF(AB175="","",VLOOKUP(AB175,'様式３－２'!$C$7:$L$48,10,FALSE))</f>
        <v/>
      </c>
      <c r="AC176" s="164" t="str">
        <f>IF(AC175="","",VLOOKUP(AC175,'様式３－２'!$C$7:$L$48,10,FALSE))</f>
        <v/>
      </c>
      <c r="AD176" s="164" t="str">
        <f>IF(AD175="","",VLOOKUP(AD175,'様式３－２'!$C$7:$L$48,10,FALSE))</f>
        <v/>
      </c>
      <c r="AE176" s="164" t="str">
        <f>IF(AE175="","",VLOOKUP(AE175,'様式３－２'!$C$7:$L$48,10,FALSE))</f>
        <v/>
      </c>
      <c r="AF176" s="164" t="str">
        <f>IF(AF175="","",VLOOKUP(AF175,'様式３－２'!$C$7:$L$48,10,FALSE))</f>
        <v/>
      </c>
      <c r="AG176" s="165" t="str">
        <f>IF(AG175="","",VLOOKUP(AG175,'様式３－２'!$C$7:$L$48,10,FALSE))</f>
        <v/>
      </c>
      <c r="AH176" s="163" t="str">
        <f>IF(AH175="","",VLOOKUP(AH175,'様式３－２'!$C$7:$L$48,10,FALSE))</f>
        <v/>
      </c>
      <c r="AI176" s="164" t="str">
        <f>IF(AI175="","",VLOOKUP(AI175,'様式３－２'!$C$7:$L$48,10,FALSE))</f>
        <v/>
      </c>
      <c r="AJ176" s="164" t="str">
        <f>IF(AJ175="","",VLOOKUP(AJ175,'様式３－２'!$C$7:$L$48,10,FALSE))</f>
        <v/>
      </c>
      <c r="AK176" s="164" t="str">
        <f>IF(AK175="","",VLOOKUP(AK175,'様式３－２'!$C$7:$L$48,10,FALSE))</f>
        <v/>
      </c>
      <c r="AL176" s="164" t="str">
        <f>IF(AL175="","",VLOOKUP(AL175,'様式３－２'!$C$7:$L$48,10,FALSE))</f>
        <v/>
      </c>
      <c r="AM176" s="164" t="str">
        <f>IF(AM175="","",VLOOKUP(AM175,'様式３－２'!$C$7:$L$48,10,FALSE))</f>
        <v/>
      </c>
      <c r="AN176" s="165" t="str">
        <f>IF(AN175="","",VLOOKUP(AN175,'様式３－２'!$C$7:$L$48,10,FALSE))</f>
        <v/>
      </c>
      <c r="AO176" s="163" t="str">
        <f>IF(AO175="","",VLOOKUP(AO175,'様式３－２'!$C$7:$L$48,10,FALSE))</f>
        <v/>
      </c>
      <c r="AP176" s="164" t="str">
        <f>IF(AP175="","",VLOOKUP(AP175,'様式３－２'!$C$7:$L$48,10,FALSE))</f>
        <v/>
      </c>
      <c r="AQ176" s="164" t="str">
        <f>IF(AQ175="","",VLOOKUP(AQ175,'様式３－２'!$C$7:$L$48,10,FALSE))</f>
        <v/>
      </c>
      <c r="AR176" s="164" t="str">
        <f>IF(AR175="","",VLOOKUP(AR175,'様式３－２'!$C$7:$L$48,10,FALSE))</f>
        <v/>
      </c>
      <c r="AS176" s="164" t="str">
        <f>IF(AS175="","",VLOOKUP(AS175,'様式３－２'!$C$7:$L$48,10,FALSE))</f>
        <v/>
      </c>
      <c r="AT176" s="164" t="str">
        <f>IF(AT175="","",VLOOKUP(AT175,'様式３－２'!$C$7:$L$48,10,FALSE))</f>
        <v/>
      </c>
      <c r="AU176" s="165" t="str">
        <f>IF(AU175="","",VLOOKUP(AU175,'様式３－２'!$C$7:$L$48,10,FALSE))</f>
        <v/>
      </c>
      <c r="AV176" s="163" t="str">
        <f>IF(AV175="","",VLOOKUP(AV175,'様式３－２'!$C$7:$L$48,10,FALSE))</f>
        <v/>
      </c>
      <c r="AW176" s="164" t="str">
        <f>IF(AW175="","",VLOOKUP(AW175,'様式３－２'!$C$7:$L$48,10,FALSE))</f>
        <v/>
      </c>
      <c r="AX176" s="164" t="str">
        <f>IF(AX175="","",VLOOKUP(AX175,'様式３－２'!$C$7:$L$48,10,FALSE))</f>
        <v/>
      </c>
      <c r="AY176" s="164" t="str">
        <f>IF(AY175="","",VLOOKUP(AY175,'様式３－２'!$C$7:$L$48,10,FALSE))</f>
        <v/>
      </c>
      <c r="AZ176" s="164" t="str">
        <f>IF(AZ175="","",VLOOKUP(AZ175,'様式３－２'!$C$7:$L$48,10,FALSE))</f>
        <v/>
      </c>
      <c r="BA176" s="164" t="str">
        <f>IF(BA175="","",VLOOKUP(BA175,'様式３－２'!$C$7:$L$48,10,FALSE))</f>
        <v/>
      </c>
      <c r="BB176" s="165" t="str">
        <f>IF(BB175="","",VLOOKUP(BB175,'様式３－２'!$C$7:$L$48,10,FALSE))</f>
        <v/>
      </c>
      <c r="BC176" s="163" t="str">
        <f>IF(BC175="","",VLOOKUP(BC175,'様式３－２'!$C$7:$L$48,10,FALSE))</f>
        <v/>
      </c>
      <c r="BD176" s="164" t="str">
        <f>IF(BD175="","",VLOOKUP(BD175,'様式３－２'!$C$7:$L$48,10,FALSE))</f>
        <v/>
      </c>
      <c r="BE176" s="164" t="str">
        <f>IF(BE175="","",VLOOKUP(BE175,'様式３－２'!$C$7:$L$48,10,FALSE))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77">
        <f>B175+1</f>
        <v>81</v>
      </c>
      <c r="C177" s="402"/>
      <c r="D177" s="404"/>
      <c r="E177" s="366"/>
      <c r="F177" s="405"/>
      <c r="G177" s="279"/>
      <c r="H177" s="280"/>
      <c r="I177" s="153"/>
      <c r="J177" s="154"/>
      <c r="K177" s="153"/>
      <c r="L177" s="154"/>
      <c r="M177" s="283"/>
      <c r="N177" s="284"/>
      <c r="O177" s="287"/>
      <c r="P177" s="288"/>
      <c r="Q177" s="288"/>
      <c r="R177" s="280"/>
      <c r="S177" s="256"/>
      <c r="T177" s="257"/>
      <c r="U177" s="257"/>
      <c r="V177" s="257"/>
      <c r="W177" s="258"/>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2"/>
      <c r="BG177" s="263"/>
      <c r="BH177" s="264"/>
      <c r="BI177" s="265"/>
      <c r="BJ177" s="266"/>
      <c r="BK177" s="267"/>
      <c r="BL177" s="267"/>
      <c r="BM177" s="267"/>
      <c r="BN177" s="268"/>
    </row>
    <row r="178" spans="2:66" ht="20.25" customHeight="1" x14ac:dyDescent="0.4">
      <c r="B178" s="297"/>
      <c r="C178" s="403"/>
      <c r="D178" s="406"/>
      <c r="E178" s="366"/>
      <c r="F178" s="405"/>
      <c r="G178" s="298"/>
      <c r="H178" s="299"/>
      <c r="I178" s="197"/>
      <c r="J178" s="198">
        <f>G177</f>
        <v>0</v>
      </c>
      <c r="K178" s="197"/>
      <c r="L178" s="198">
        <f>M177</f>
        <v>0</v>
      </c>
      <c r="M178" s="300"/>
      <c r="N178" s="301"/>
      <c r="O178" s="302"/>
      <c r="P178" s="303"/>
      <c r="Q178" s="303"/>
      <c r="R178" s="299"/>
      <c r="S178" s="256"/>
      <c r="T178" s="257"/>
      <c r="U178" s="257"/>
      <c r="V178" s="257"/>
      <c r="W178" s="258"/>
      <c r="X178" s="186" t="s">
        <v>203</v>
      </c>
      <c r="Y178" s="110"/>
      <c r="Z178" s="187"/>
      <c r="AA178" s="163" t="str">
        <f>IF(AA177="","",VLOOKUP(AA177,'様式３－２'!$C$7:$L$48,10,FALSE))</f>
        <v/>
      </c>
      <c r="AB178" s="164" t="str">
        <f>IF(AB177="","",VLOOKUP(AB177,'様式３－２'!$C$7:$L$48,10,FALSE))</f>
        <v/>
      </c>
      <c r="AC178" s="164" t="str">
        <f>IF(AC177="","",VLOOKUP(AC177,'様式３－２'!$C$7:$L$48,10,FALSE))</f>
        <v/>
      </c>
      <c r="AD178" s="164" t="str">
        <f>IF(AD177="","",VLOOKUP(AD177,'様式３－２'!$C$7:$L$48,10,FALSE))</f>
        <v/>
      </c>
      <c r="AE178" s="164" t="str">
        <f>IF(AE177="","",VLOOKUP(AE177,'様式３－２'!$C$7:$L$48,10,FALSE))</f>
        <v/>
      </c>
      <c r="AF178" s="164" t="str">
        <f>IF(AF177="","",VLOOKUP(AF177,'様式３－２'!$C$7:$L$48,10,FALSE))</f>
        <v/>
      </c>
      <c r="AG178" s="165" t="str">
        <f>IF(AG177="","",VLOOKUP(AG177,'様式３－２'!$C$7:$L$48,10,FALSE))</f>
        <v/>
      </c>
      <c r="AH178" s="163" t="str">
        <f>IF(AH177="","",VLOOKUP(AH177,'様式３－２'!$C$7:$L$48,10,FALSE))</f>
        <v/>
      </c>
      <c r="AI178" s="164" t="str">
        <f>IF(AI177="","",VLOOKUP(AI177,'様式３－２'!$C$7:$L$48,10,FALSE))</f>
        <v/>
      </c>
      <c r="AJ178" s="164" t="str">
        <f>IF(AJ177="","",VLOOKUP(AJ177,'様式３－２'!$C$7:$L$48,10,FALSE))</f>
        <v/>
      </c>
      <c r="AK178" s="164" t="str">
        <f>IF(AK177="","",VLOOKUP(AK177,'様式３－２'!$C$7:$L$48,10,FALSE))</f>
        <v/>
      </c>
      <c r="AL178" s="164" t="str">
        <f>IF(AL177="","",VLOOKUP(AL177,'様式３－２'!$C$7:$L$48,10,FALSE))</f>
        <v/>
      </c>
      <c r="AM178" s="164" t="str">
        <f>IF(AM177="","",VLOOKUP(AM177,'様式３－２'!$C$7:$L$48,10,FALSE))</f>
        <v/>
      </c>
      <c r="AN178" s="165" t="str">
        <f>IF(AN177="","",VLOOKUP(AN177,'様式３－２'!$C$7:$L$48,10,FALSE))</f>
        <v/>
      </c>
      <c r="AO178" s="163" t="str">
        <f>IF(AO177="","",VLOOKUP(AO177,'様式３－２'!$C$7:$L$48,10,FALSE))</f>
        <v/>
      </c>
      <c r="AP178" s="164" t="str">
        <f>IF(AP177="","",VLOOKUP(AP177,'様式３－２'!$C$7:$L$48,10,FALSE))</f>
        <v/>
      </c>
      <c r="AQ178" s="164" t="str">
        <f>IF(AQ177="","",VLOOKUP(AQ177,'様式３－２'!$C$7:$L$48,10,FALSE))</f>
        <v/>
      </c>
      <c r="AR178" s="164" t="str">
        <f>IF(AR177="","",VLOOKUP(AR177,'様式３－２'!$C$7:$L$48,10,FALSE))</f>
        <v/>
      </c>
      <c r="AS178" s="164" t="str">
        <f>IF(AS177="","",VLOOKUP(AS177,'様式３－２'!$C$7:$L$48,10,FALSE))</f>
        <v/>
      </c>
      <c r="AT178" s="164" t="str">
        <f>IF(AT177="","",VLOOKUP(AT177,'様式３－２'!$C$7:$L$48,10,FALSE))</f>
        <v/>
      </c>
      <c r="AU178" s="165" t="str">
        <f>IF(AU177="","",VLOOKUP(AU177,'様式３－２'!$C$7:$L$48,10,FALSE))</f>
        <v/>
      </c>
      <c r="AV178" s="163" t="str">
        <f>IF(AV177="","",VLOOKUP(AV177,'様式３－２'!$C$7:$L$48,10,FALSE))</f>
        <v/>
      </c>
      <c r="AW178" s="164" t="str">
        <f>IF(AW177="","",VLOOKUP(AW177,'様式３－２'!$C$7:$L$48,10,FALSE))</f>
        <v/>
      </c>
      <c r="AX178" s="164" t="str">
        <f>IF(AX177="","",VLOOKUP(AX177,'様式３－２'!$C$7:$L$48,10,FALSE))</f>
        <v/>
      </c>
      <c r="AY178" s="164" t="str">
        <f>IF(AY177="","",VLOOKUP(AY177,'様式３－２'!$C$7:$L$48,10,FALSE))</f>
        <v/>
      </c>
      <c r="AZ178" s="164" t="str">
        <f>IF(AZ177="","",VLOOKUP(AZ177,'様式３－２'!$C$7:$L$48,10,FALSE))</f>
        <v/>
      </c>
      <c r="BA178" s="164" t="str">
        <f>IF(BA177="","",VLOOKUP(BA177,'様式３－２'!$C$7:$L$48,10,FALSE))</f>
        <v/>
      </c>
      <c r="BB178" s="165" t="str">
        <f>IF(BB177="","",VLOOKUP(BB177,'様式３－２'!$C$7:$L$48,10,FALSE))</f>
        <v/>
      </c>
      <c r="BC178" s="163" t="str">
        <f>IF(BC177="","",VLOOKUP(BC177,'様式３－２'!$C$7:$L$48,10,FALSE))</f>
        <v/>
      </c>
      <c r="BD178" s="164" t="str">
        <f>IF(BD177="","",VLOOKUP(BD177,'様式３－２'!$C$7:$L$48,10,FALSE))</f>
        <v/>
      </c>
      <c r="BE178" s="164" t="str">
        <f>IF(BE177="","",VLOOKUP(BE177,'様式３－２'!$C$7:$L$48,10,FALSE))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77">
        <f>B177+1</f>
        <v>82</v>
      </c>
      <c r="C179" s="402"/>
      <c r="D179" s="404"/>
      <c r="E179" s="366"/>
      <c r="F179" s="405"/>
      <c r="G179" s="279"/>
      <c r="H179" s="280"/>
      <c r="I179" s="153"/>
      <c r="J179" s="154"/>
      <c r="K179" s="153"/>
      <c r="L179" s="154"/>
      <c r="M179" s="283"/>
      <c r="N179" s="284"/>
      <c r="O179" s="287"/>
      <c r="P179" s="288"/>
      <c r="Q179" s="288"/>
      <c r="R179" s="280"/>
      <c r="S179" s="256"/>
      <c r="T179" s="257"/>
      <c r="U179" s="257"/>
      <c r="V179" s="257"/>
      <c r="W179" s="258"/>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2"/>
      <c r="BG179" s="263"/>
      <c r="BH179" s="264"/>
      <c r="BI179" s="265"/>
      <c r="BJ179" s="266"/>
      <c r="BK179" s="267"/>
      <c r="BL179" s="267"/>
      <c r="BM179" s="267"/>
      <c r="BN179" s="268"/>
    </row>
    <row r="180" spans="2:66" ht="20.25" customHeight="1" x14ac:dyDescent="0.4">
      <c r="B180" s="297"/>
      <c r="C180" s="403"/>
      <c r="D180" s="406"/>
      <c r="E180" s="366"/>
      <c r="F180" s="405"/>
      <c r="G180" s="298"/>
      <c r="H180" s="299"/>
      <c r="I180" s="197"/>
      <c r="J180" s="198">
        <f>G179</f>
        <v>0</v>
      </c>
      <c r="K180" s="197"/>
      <c r="L180" s="198">
        <f>M179</f>
        <v>0</v>
      </c>
      <c r="M180" s="300"/>
      <c r="N180" s="301"/>
      <c r="O180" s="302"/>
      <c r="P180" s="303"/>
      <c r="Q180" s="303"/>
      <c r="R180" s="299"/>
      <c r="S180" s="256"/>
      <c r="T180" s="257"/>
      <c r="U180" s="257"/>
      <c r="V180" s="257"/>
      <c r="W180" s="258"/>
      <c r="X180" s="186" t="s">
        <v>203</v>
      </c>
      <c r="Y180" s="110"/>
      <c r="Z180" s="187"/>
      <c r="AA180" s="163" t="str">
        <f>IF(AA179="","",VLOOKUP(AA179,'様式３－２'!$C$7:$L$48,10,FALSE))</f>
        <v/>
      </c>
      <c r="AB180" s="164" t="str">
        <f>IF(AB179="","",VLOOKUP(AB179,'様式３－２'!$C$7:$L$48,10,FALSE))</f>
        <v/>
      </c>
      <c r="AC180" s="164" t="str">
        <f>IF(AC179="","",VLOOKUP(AC179,'様式３－２'!$C$7:$L$48,10,FALSE))</f>
        <v/>
      </c>
      <c r="AD180" s="164" t="str">
        <f>IF(AD179="","",VLOOKUP(AD179,'様式３－２'!$C$7:$L$48,10,FALSE))</f>
        <v/>
      </c>
      <c r="AE180" s="164" t="str">
        <f>IF(AE179="","",VLOOKUP(AE179,'様式３－２'!$C$7:$L$48,10,FALSE))</f>
        <v/>
      </c>
      <c r="AF180" s="164" t="str">
        <f>IF(AF179="","",VLOOKUP(AF179,'様式３－２'!$C$7:$L$48,10,FALSE))</f>
        <v/>
      </c>
      <c r="AG180" s="165" t="str">
        <f>IF(AG179="","",VLOOKUP(AG179,'様式３－２'!$C$7:$L$48,10,FALSE))</f>
        <v/>
      </c>
      <c r="AH180" s="163" t="str">
        <f>IF(AH179="","",VLOOKUP(AH179,'様式３－２'!$C$7:$L$48,10,FALSE))</f>
        <v/>
      </c>
      <c r="AI180" s="164" t="str">
        <f>IF(AI179="","",VLOOKUP(AI179,'様式３－２'!$C$7:$L$48,10,FALSE))</f>
        <v/>
      </c>
      <c r="AJ180" s="164" t="str">
        <f>IF(AJ179="","",VLOOKUP(AJ179,'様式３－２'!$C$7:$L$48,10,FALSE))</f>
        <v/>
      </c>
      <c r="AK180" s="164" t="str">
        <f>IF(AK179="","",VLOOKUP(AK179,'様式３－２'!$C$7:$L$48,10,FALSE))</f>
        <v/>
      </c>
      <c r="AL180" s="164" t="str">
        <f>IF(AL179="","",VLOOKUP(AL179,'様式３－２'!$C$7:$L$48,10,FALSE))</f>
        <v/>
      </c>
      <c r="AM180" s="164" t="str">
        <f>IF(AM179="","",VLOOKUP(AM179,'様式３－２'!$C$7:$L$48,10,FALSE))</f>
        <v/>
      </c>
      <c r="AN180" s="165" t="str">
        <f>IF(AN179="","",VLOOKUP(AN179,'様式３－２'!$C$7:$L$48,10,FALSE))</f>
        <v/>
      </c>
      <c r="AO180" s="163" t="str">
        <f>IF(AO179="","",VLOOKUP(AO179,'様式３－２'!$C$7:$L$48,10,FALSE))</f>
        <v/>
      </c>
      <c r="AP180" s="164" t="str">
        <f>IF(AP179="","",VLOOKUP(AP179,'様式３－２'!$C$7:$L$48,10,FALSE))</f>
        <v/>
      </c>
      <c r="AQ180" s="164" t="str">
        <f>IF(AQ179="","",VLOOKUP(AQ179,'様式３－２'!$C$7:$L$48,10,FALSE))</f>
        <v/>
      </c>
      <c r="AR180" s="164" t="str">
        <f>IF(AR179="","",VLOOKUP(AR179,'様式３－２'!$C$7:$L$48,10,FALSE))</f>
        <v/>
      </c>
      <c r="AS180" s="164" t="str">
        <f>IF(AS179="","",VLOOKUP(AS179,'様式３－２'!$C$7:$L$48,10,FALSE))</f>
        <v/>
      </c>
      <c r="AT180" s="164" t="str">
        <f>IF(AT179="","",VLOOKUP(AT179,'様式３－２'!$C$7:$L$48,10,FALSE))</f>
        <v/>
      </c>
      <c r="AU180" s="165" t="str">
        <f>IF(AU179="","",VLOOKUP(AU179,'様式３－２'!$C$7:$L$48,10,FALSE))</f>
        <v/>
      </c>
      <c r="AV180" s="163" t="str">
        <f>IF(AV179="","",VLOOKUP(AV179,'様式３－２'!$C$7:$L$48,10,FALSE))</f>
        <v/>
      </c>
      <c r="AW180" s="164" t="str">
        <f>IF(AW179="","",VLOOKUP(AW179,'様式３－２'!$C$7:$L$48,10,FALSE))</f>
        <v/>
      </c>
      <c r="AX180" s="164" t="str">
        <f>IF(AX179="","",VLOOKUP(AX179,'様式３－２'!$C$7:$L$48,10,FALSE))</f>
        <v/>
      </c>
      <c r="AY180" s="164" t="str">
        <f>IF(AY179="","",VLOOKUP(AY179,'様式３－２'!$C$7:$L$48,10,FALSE))</f>
        <v/>
      </c>
      <c r="AZ180" s="164" t="str">
        <f>IF(AZ179="","",VLOOKUP(AZ179,'様式３－２'!$C$7:$L$48,10,FALSE))</f>
        <v/>
      </c>
      <c r="BA180" s="164" t="str">
        <f>IF(BA179="","",VLOOKUP(BA179,'様式３－２'!$C$7:$L$48,10,FALSE))</f>
        <v/>
      </c>
      <c r="BB180" s="165" t="str">
        <f>IF(BB179="","",VLOOKUP(BB179,'様式３－２'!$C$7:$L$48,10,FALSE))</f>
        <v/>
      </c>
      <c r="BC180" s="163" t="str">
        <f>IF(BC179="","",VLOOKUP(BC179,'様式３－２'!$C$7:$L$48,10,FALSE))</f>
        <v/>
      </c>
      <c r="BD180" s="164" t="str">
        <f>IF(BD179="","",VLOOKUP(BD179,'様式３－２'!$C$7:$L$48,10,FALSE))</f>
        <v/>
      </c>
      <c r="BE180" s="164" t="str">
        <f>IF(BE179="","",VLOOKUP(BE179,'様式３－２'!$C$7:$L$48,10,FALSE))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77">
        <f>B179+1</f>
        <v>83</v>
      </c>
      <c r="C181" s="402"/>
      <c r="D181" s="404"/>
      <c r="E181" s="366"/>
      <c r="F181" s="405"/>
      <c r="G181" s="279"/>
      <c r="H181" s="280"/>
      <c r="I181" s="153"/>
      <c r="J181" s="154"/>
      <c r="K181" s="153"/>
      <c r="L181" s="154"/>
      <c r="M181" s="283"/>
      <c r="N181" s="284"/>
      <c r="O181" s="287"/>
      <c r="P181" s="288"/>
      <c r="Q181" s="288"/>
      <c r="R181" s="280"/>
      <c r="S181" s="256"/>
      <c r="T181" s="257"/>
      <c r="U181" s="257"/>
      <c r="V181" s="257"/>
      <c r="W181" s="258"/>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2"/>
      <c r="BG181" s="263"/>
      <c r="BH181" s="264"/>
      <c r="BI181" s="265"/>
      <c r="BJ181" s="266"/>
      <c r="BK181" s="267"/>
      <c r="BL181" s="267"/>
      <c r="BM181" s="267"/>
      <c r="BN181" s="268"/>
    </row>
    <row r="182" spans="2:66" ht="20.25" customHeight="1" x14ac:dyDescent="0.4">
      <c r="B182" s="297"/>
      <c r="C182" s="403"/>
      <c r="D182" s="406"/>
      <c r="E182" s="366"/>
      <c r="F182" s="405"/>
      <c r="G182" s="298"/>
      <c r="H182" s="299"/>
      <c r="I182" s="197"/>
      <c r="J182" s="198">
        <f>G181</f>
        <v>0</v>
      </c>
      <c r="K182" s="197"/>
      <c r="L182" s="198">
        <f>M181</f>
        <v>0</v>
      </c>
      <c r="M182" s="300"/>
      <c r="N182" s="301"/>
      <c r="O182" s="302"/>
      <c r="P182" s="303"/>
      <c r="Q182" s="303"/>
      <c r="R182" s="299"/>
      <c r="S182" s="256"/>
      <c r="T182" s="257"/>
      <c r="U182" s="257"/>
      <c r="V182" s="257"/>
      <c r="W182" s="258"/>
      <c r="X182" s="186" t="s">
        <v>203</v>
      </c>
      <c r="Y182" s="110"/>
      <c r="Z182" s="187"/>
      <c r="AA182" s="163" t="str">
        <f>IF(AA181="","",VLOOKUP(AA181,'様式３－２'!$C$7:$L$48,10,FALSE))</f>
        <v/>
      </c>
      <c r="AB182" s="164" t="str">
        <f>IF(AB181="","",VLOOKUP(AB181,'様式３－２'!$C$7:$L$48,10,FALSE))</f>
        <v/>
      </c>
      <c r="AC182" s="164" t="str">
        <f>IF(AC181="","",VLOOKUP(AC181,'様式３－２'!$C$7:$L$48,10,FALSE))</f>
        <v/>
      </c>
      <c r="AD182" s="164" t="str">
        <f>IF(AD181="","",VLOOKUP(AD181,'様式３－２'!$C$7:$L$48,10,FALSE))</f>
        <v/>
      </c>
      <c r="AE182" s="164" t="str">
        <f>IF(AE181="","",VLOOKUP(AE181,'様式３－２'!$C$7:$L$48,10,FALSE))</f>
        <v/>
      </c>
      <c r="AF182" s="164" t="str">
        <f>IF(AF181="","",VLOOKUP(AF181,'様式３－２'!$C$7:$L$48,10,FALSE))</f>
        <v/>
      </c>
      <c r="AG182" s="165" t="str">
        <f>IF(AG181="","",VLOOKUP(AG181,'様式３－２'!$C$7:$L$48,10,FALSE))</f>
        <v/>
      </c>
      <c r="AH182" s="163" t="str">
        <f>IF(AH181="","",VLOOKUP(AH181,'様式３－２'!$C$7:$L$48,10,FALSE))</f>
        <v/>
      </c>
      <c r="AI182" s="164" t="str">
        <f>IF(AI181="","",VLOOKUP(AI181,'様式３－２'!$C$7:$L$48,10,FALSE))</f>
        <v/>
      </c>
      <c r="AJ182" s="164" t="str">
        <f>IF(AJ181="","",VLOOKUP(AJ181,'様式３－２'!$C$7:$L$48,10,FALSE))</f>
        <v/>
      </c>
      <c r="AK182" s="164" t="str">
        <f>IF(AK181="","",VLOOKUP(AK181,'様式３－２'!$C$7:$L$48,10,FALSE))</f>
        <v/>
      </c>
      <c r="AL182" s="164" t="str">
        <f>IF(AL181="","",VLOOKUP(AL181,'様式３－２'!$C$7:$L$48,10,FALSE))</f>
        <v/>
      </c>
      <c r="AM182" s="164" t="str">
        <f>IF(AM181="","",VLOOKUP(AM181,'様式３－２'!$C$7:$L$48,10,FALSE))</f>
        <v/>
      </c>
      <c r="AN182" s="165" t="str">
        <f>IF(AN181="","",VLOOKUP(AN181,'様式３－２'!$C$7:$L$48,10,FALSE))</f>
        <v/>
      </c>
      <c r="AO182" s="163" t="str">
        <f>IF(AO181="","",VLOOKUP(AO181,'様式３－２'!$C$7:$L$48,10,FALSE))</f>
        <v/>
      </c>
      <c r="AP182" s="164" t="str">
        <f>IF(AP181="","",VLOOKUP(AP181,'様式３－２'!$C$7:$L$48,10,FALSE))</f>
        <v/>
      </c>
      <c r="AQ182" s="164" t="str">
        <f>IF(AQ181="","",VLOOKUP(AQ181,'様式３－２'!$C$7:$L$48,10,FALSE))</f>
        <v/>
      </c>
      <c r="AR182" s="164" t="str">
        <f>IF(AR181="","",VLOOKUP(AR181,'様式３－２'!$C$7:$L$48,10,FALSE))</f>
        <v/>
      </c>
      <c r="AS182" s="164" t="str">
        <f>IF(AS181="","",VLOOKUP(AS181,'様式３－２'!$C$7:$L$48,10,FALSE))</f>
        <v/>
      </c>
      <c r="AT182" s="164" t="str">
        <f>IF(AT181="","",VLOOKUP(AT181,'様式３－２'!$C$7:$L$48,10,FALSE))</f>
        <v/>
      </c>
      <c r="AU182" s="165" t="str">
        <f>IF(AU181="","",VLOOKUP(AU181,'様式３－２'!$C$7:$L$48,10,FALSE))</f>
        <v/>
      </c>
      <c r="AV182" s="163" t="str">
        <f>IF(AV181="","",VLOOKUP(AV181,'様式３－２'!$C$7:$L$48,10,FALSE))</f>
        <v/>
      </c>
      <c r="AW182" s="164" t="str">
        <f>IF(AW181="","",VLOOKUP(AW181,'様式３－２'!$C$7:$L$48,10,FALSE))</f>
        <v/>
      </c>
      <c r="AX182" s="164" t="str">
        <f>IF(AX181="","",VLOOKUP(AX181,'様式３－２'!$C$7:$L$48,10,FALSE))</f>
        <v/>
      </c>
      <c r="AY182" s="164" t="str">
        <f>IF(AY181="","",VLOOKUP(AY181,'様式３－２'!$C$7:$L$48,10,FALSE))</f>
        <v/>
      </c>
      <c r="AZ182" s="164" t="str">
        <f>IF(AZ181="","",VLOOKUP(AZ181,'様式３－２'!$C$7:$L$48,10,FALSE))</f>
        <v/>
      </c>
      <c r="BA182" s="164" t="str">
        <f>IF(BA181="","",VLOOKUP(BA181,'様式３－２'!$C$7:$L$48,10,FALSE))</f>
        <v/>
      </c>
      <c r="BB182" s="165" t="str">
        <f>IF(BB181="","",VLOOKUP(BB181,'様式３－２'!$C$7:$L$48,10,FALSE))</f>
        <v/>
      </c>
      <c r="BC182" s="163" t="str">
        <f>IF(BC181="","",VLOOKUP(BC181,'様式３－２'!$C$7:$L$48,10,FALSE))</f>
        <v/>
      </c>
      <c r="BD182" s="164" t="str">
        <f>IF(BD181="","",VLOOKUP(BD181,'様式３－２'!$C$7:$L$48,10,FALSE))</f>
        <v/>
      </c>
      <c r="BE182" s="164" t="str">
        <f>IF(BE181="","",VLOOKUP(BE181,'様式３－２'!$C$7:$L$48,10,FALSE))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77">
        <f>B181+1</f>
        <v>84</v>
      </c>
      <c r="C183" s="402"/>
      <c r="D183" s="404"/>
      <c r="E183" s="366"/>
      <c r="F183" s="405"/>
      <c r="G183" s="279"/>
      <c r="H183" s="280"/>
      <c r="I183" s="153"/>
      <c r="J183" s="154"/>
      <c r="K183" s="153"/>
      <c r="L183" s="154"/>
      <c r="M183" s="283"/>
      <c r="N183" s="284"/>
      <c r="O183" s="287"/>
      <c r="P183" s="288"/>
      <c r="Q183" s="288"/>
      <c r="R183" s="280"/>
      <c r="S183" s="256"/>
      <c r="T183" s="257"/>
      <c r="U183" s="257"/>
      <c r="V183" s="257"/>
      <c r="W183" s="258"/>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2"/>
      <c r="BG183" s="263"/>
      <c r="BH183" s="264"/>
      <c r="BI183" s="265"/>
      <c r="BJ183" s="266"/>
      <c r="BK183" s="267"/>
      <c r="BL183" s="267"/>
      <c r="BM183" s="267"/>
      <c r="BN183" s="268"/>
    </row>
    <row r="184" spans="2:66" ht="20.25" customHeight="1" x14ac:dyDescent="0.4">
      <c r="B184" s="297"/>
      <c r="C184" s="403"/>
      <c r="D184" s="406"/>
      <c r="E184" s="366"/>
      <c r="F184" s="405"/>
      <c r="G184" s="298"/>
      <c r="H184" s="299"/>
      <c r="I184" s="197"/>
      <c r="J184" s="198">
        <f>G183</f>
        <v>0</v>
      </c>
      <c r="K184" s="197"/>
      <c r="L184" s="198">
        <f>M183</f>
        <v>0</v>
      </c>
      <c r="M184" s="300"/>
      <c r="N184" s="301"/>
      <c r="O184" s="302"/>
      <c r="P184" s="303"/>
      <c r="Q184" s="303"/>
      <c r="R184" s="299"/>
      <c r="S184" s="256"/>
      <c r="T184" s="257"/>
      <c r="U184" s="257"/>
      <c r="V184" s="257"/>
      <c r="W184" s="258"/>
      <c r="X184" s="186" t="s">
        <v>203</v>
      </c>
      <c r="Y184" s="110"/>
      <c r="Z184" s="187"/>
      <c r="AA184" s="163" t="str">
        <f>IF(AA183="","",VLOOKUP(AA183,'様式３－２'!$C$7:$L$48,10,FALSE))</f>
        <v/>
      </c>
      <c r="AB184" s="164" t="str">
        <f>IF(AB183="","",VLOOKUP(AB183,'様式３－２'!$C$7:$L$48,10,FALSE))</f>
        <v/>
      </c>
      <c r="AC184" s="164" t="str">
        <f>IF(AC183="","",VLOOKUP(AC183,'様式３－２'!$C$7:$L$48,10,FALSE))</f>
        <v/>
      </c>
      <c r="AD184" s="164" t="str">
        <f>IF(AD183="","",VLOOKUP(AD183,'様式３－２'!$C$7:$L$48,10,FALSE))</f>
        <v/>
      </c>
      <c r="AE184" s="164" t="str">
        <f>IF(AE183="","",VLOOKUP(AE183,'様式３－２'!$C$7:$L$48,10,FALSE))</f>
        <v/>
      </c>
      <c r="AF184" s="164" t="str">
        <f>IF(AF183="","",VLOOKUP(AF183,'様式３－２'!$C$7:$L$48,10,FALSE))</f>
        <v/>
      </c>
      <c r="AG184" s="165" t="str">
        <f>IF(AG183="","",VLOOKUP(AG183,'様式３－２'!$C$7:$L$48,10,FALSE))</f>
        <v/>
      </c>
      <c r="AH184" s="163" t="str">
        <f>IF(AH183="","",VLOOKUP(AH183,'様式３－２'!$C$7:$L$48,10,FALSE))</f>
        <v/>
      </c>
      <c r="AI184" s="164" t="str">
        <f>IF(AI183="","",VLOOKUP(AI183,'様式３－２'!$C$7:$L$48,10,FALSE))</f>
        <v/>
      </c>
      <c r="AJ184" s="164" t="str">
        <f>IF(AJ183="","",VLOOKUP(AJ183,'様式３－２'!$C$7:$L$48,10,FALSE))</f>
        <v/>
      </c>
      <c r="AK184" s="164" t="str">
        <f>IF(AK183="","",VLOOKUP(AK183,'様式３－２'!$C$7:$L$48,10,FALSE))</f>
        <v/>
      </c>
      <c r="AL184" s="164" t="str">
        <f>IF(AL183="","",VLOOKUP(AL183,'様式３－２'!$C$7:$L$48,10,FALSE))</f>
        <v/>
      </c>
      <c r="AM184" s="164" t="str">
        <f>IF(AM183="","",VLOOKUP(AM183,'様式３－２'!$C$7:$L$48,10,FALSE))</f>
        <v/>
      </c>
      <c r="AN184" s="165" t="str">
        <f>IF(AN183="","",VLOOKUP(AN183,'様式３－２'!$C$7:$L$48,10,FALSE))</f>
        <v/>
      </c>
      <c r="AO184" s="163" t="str">
        <f>IF(AO183="","",VLOOKUP(AO183,'様式３－２'!$C$7:$L$48,10,FALSE))</f>
        <v/>
      </c>
      <c r="AP184" s="164" t="str">
        <f>IF(AP183="","",VLOOKUP(AP183,'様式３－２'!$C$7:$L$48,10,FALSE))</f>
        <v/>
      </c>
      <c r="AQ184" s="164" t="str">
        <f>IF(AQ183="","",VLOOKUP(AQ183,'様式３－２'!$C$7:$L$48,10,FALSE))</f>
        <v/>
      </c>
      <c r="AR184" s="164" t="str">
        <f>IF(AR183="","",VLOOKUP(AR183,'様式３－２'!$C$7:$L$48,10,FALSE))</f>
        <v/>
      </c>
      <c r="AS184" s="164" t="str">
        <f>IF(AS183="","",VLOOKUP(AS183,'様式３－２'!$C$7:$L$48,10,FALSE))</f>
        <v/>
      </c>
      <c r="AT184" s="164" t="str">
        <f>IF(AT183="","",VLOOKUP(AT183,'様式３－２'!$C$7:$L$48,10,FALSE))</f>
        <v/>
      </c>
      <c r="AU184" s="165" t="str">
        <f>IF(AU183="","",VLOOKUP(AU183,'様式３－２'!$C$7:$L$48,10,FALSE))</f>
        <v/>
      </c>
      <c r="AV184" s="163" t="str">
        <f>IF(AV183="","",VLOOKUP(AV183,'様式３－２'!$C$7:$L$48,10,FALSE))</f>
        <v/>
      </c>
      <c r="AW184" s="164" t="str">
        <f>IF(AW183="","",VLOOKUP(AW183,'様式３－２'!$C$7:$L$48,10,FALSE))</f>
        <v/>
      </c>
      <c r="AX184" s="164" t="str">
        <f>IF(AX183="","",VLOOKUP(AX183,'様式３－２'!$C$7:$L$48,10,FALSE))</f>
        <v/>
      </c>
      <c r="AY184" s="164" t="str">
        <f>IF(AY183="","",VLOOKUP(AY183,'様式３－２'!$C$7:$L$48,10,FALSE))</f>
        <v/>
      </c>
      <c r="AZ184" s="164" t="str">
        <f>IF(AZ183="","",VLOOKUP(AZ183,'様式３－２'!$C$7:$L$48,10,FALSE))</f>
        <v/>
      </c>
      <c r="BA184" s="164" t="str">
        <f>IF(BA183="","",VLOOKUP(BA183,'様式３－２'!$C$7:$L$48,10,FALSE))</f>
        <v/>
      </c>
      <c r="BB184" s="165" t="str">
        <f>IF(BB183="","",VLOOKUP(BB183,'様式３－２'!$C$7:$L$48,10,FALSE))</f>
        <v/>
      </c>
      <c r="BC184" s="163" t="str">
        <f>IF(BC183="","",VLOOKUP(BC183,'様式３－２'!$C$7:$L$48,10,FALSE))</f>
        <v/>
      </c>
      <c r="BD184" s="164" t="str">
        <f>IF(BD183="","",VLOOKUP(BD183,'様式３－２'!$C$7:$L$48,10,FALSE))</f>
        <v/>
      </c>
      <c r="BE184" s="164" t="str">
        <f>IF(BE183="","",VLOOKUP(BE183,'様式３－２'!$C$7:$L$48,10,FALSE))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77">
        <f>B183+1</f>
        <v>85</v>
      </c>
      <c r="C185" s="402"/>
      <c r="D185" s="404"/>
      <c r="E185" s="366"/>
      <c r="F185" s="405"/>
      <c r="G185" s="279"/>
      <c r="H185" s="280"/>
      <c r="I185" s="153"/>
      <c r="J185" s="154"/>
      <c r="K185" s="153"/>
      <c r="L185" s="154"/>
      <c r="M185" s="283"/>
      <c r="N185" s="284"/>
      <c r="O185" s="287"/>
      <c r="P185" s="288"/>
      <c r="Q185" s="288"/>
      <c r="R185" s="280"/>
      <c r="S185" s="256"/>
      <c r="T185" s="257"/>
      <c r="U185" s="257"/>
      <c r="V185" s="257"/>
      <c r="W185" s="258"/>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2"/>
      <c r="BG185" s="263"/>
      <c r="BH185" s="264"/>
      <c r="BI185" s="265"/>
      <c r="BJ185" s="266"/>
      <c r="BK185" s="267"/>
      <c r="BL185" s="267"/>
      <c r="BM185" s="267"/>
      <c r="BN185" s="268"/>
    </row>
    <row r="186" spans="2:66" ht="20.25" customHeight="1" x14ac:dyDescent="0.4">
      <c r="B186" s="297"/>
      <c r="C186" s="403"/>
      <c r="D186" s="406"/>
      <c r="E186" s="366"/>
      <c r="F186" s="405"/>
      <c r="G186" s="298"/>
      <c r="H186" s="299"/>
      <c r="I186" s="197"/>
      <c r="J186" s="198">
        <f>G185</f>
        <v>0</v>
      </c>
      <c r="K186" s="197"/>
      <c r="L186" s="198">
        <f>M185</f>
        <v>0</v>
      </c>
      <c r="M186" s="300"/>
      <c r="N186" s="301"/>
      <c r="O186" s="302"/>
      <c r="P186" s="303"/>
      <c r="Q186" s="303"/>
      <c r="R186" s="299"/>
      <c r="S186" s="256"/>
      <c r="T186" s="257"/>
      <c r="U186" s="257"/>
      <c r="V186" s="257"/>
      <c r="W186" s="258"/>
      <c r="X186" s="186" t="s">
        <v>203</v>
      </c>
      <c r="Y186" s="110"/>
      <c r="Z186" s="187"/>
      <c r="AA186" s="163" t="str">
        <f>IF(AA185="","",VLOOKUP(AA185,'様式３－２'!$C$7:$L$48,10,FALSE))</f>
        <v/>
      </c>
      <c r="AB186" s="164" t="str">
        <f>IF(AB185="","",VLOOKUP(AB185,'様式３－２'!$C$7:$L$48,10,FALSE))</f>
        <v/>
      </c>
      <c r="AC186" s="164" t="str">
        <f>IF(AC185="","",VLOOKUP(AC185,'様式３－２'!$C$7:$L$48,10,FALSE))</f>
        <v/>
      </c>
      <c r="AD186" s="164" t="str">
        <f>IF(AD185="","",VLOOKUP(AD185,'様式３－２'!$C$7:$L$48,10,FALSE))</f>
        <v/>
      </c>
      <c r="AE186" s="164" t="str">
        <f>IF(AE185="","",VLOOKUP(AE185,'様式３－２'!$C$7:$L$48,10,FALSE))</f>
        <v/>
      </c>
      <c r="AF186" s="164" t="str">
        <f>IF(AF185="","",VLOOKUP(AF185,'様式３－２'!$C$7:$L$48,10,FALSE))</f>
        <v/>
      </c>
      <c r="AG186" s="165" t="str">
        <f>IF(AG185="","",VLOOKUP(AG185,'様式３－２'!$C$7:$L$48,10,FALSE))</f>
        <v/>
      </c>
      <c r="AH186" s="163" t="str">
        <f>IF(AH185="","",VLOOKUP(AH185,'様式３－２'!$C$7:$L$48,10,FALSE))</f>
        <v/>
      </c>
      <c r="AI186" s="164" t="str">
        <f>IF(AI185="","",VLOOKUP(AI185,'様式３－２'!$C$7:$L$48,10,FALSE))</f>
        <v/>
      </c>
      <c r="AJ186" s="164" t="str">
        <f>IF(AJ185="","",VLOOKUP(AJ185,'様式３－２'!$C$7:$L$48,10,FALSE))</f>
        <v/>
      </c>
      <c r="AK186" s="164" t="str">
        <f>IF(AK185="","",VLOOKUP(AK185,'様式３－２'!$C$7:$L$48,10,FALSE))</f>
        <v/>
      </c>
      <c r="AL186" s="164" t="str">
        <f>IF(AL185="","",VLOOKUP(AL185,'様式３－２'!$C$7:$L$48,10,FALSE))</f>
        <v/>
      </c>
      <c r="AM186" s="164" t="str">
        <f>IF(AM185="","",VLOOKUP(AM185,'様式３－２'!$C$7:$L$48,10,FALSE))</f>
        <v/>
      </c>
      <c r="AN186" s="165" t="str">
        <f>IF(AN185="","",VLOOKUP(AN185,'様式３－２'!$C$7:$L$48,10,FALSE))</f>
        <v/>
      </c>
      <c r="AO186" s="163" t="str">
        <f>IF(AO185="","",VLOOKUP(AO185,'様式３－２'!$C$7:$L$48,10,FALSE))</f>
        <v/>
      </c>
      <c r="AP186" s="164" t="str">
        <f>IF(AP185="","",VLOOKUP(AP185,'様式３－２'!$C$7:$L$48,10,FALSE))</f>
        <v/>
      </c>
      <c r="AQ186" s="164" t="str">
        <f>IF(AQ185="","",VLOOKUP(AQ185,'様式３－２'!$C$7:$L$48,10,FALSE))</f>
        <v/>
      </c>
      <c r="AR186" s="164" t="str">
        <f>IF(AR185="","",VLOOKUP(AR185,'様式３－２'!$C$7:$L$48,10,FALSE))</f>
        <v/>
      </c>
      <c r="AS186" s="164" t="str">
        <f>IF(AS185="","",VLOOKUP(AS185,'様式３－２'!$C$7:$L$48,10,FALSE))</f>
        <v/>
      </c>
      <c r="AT186" s="164" t="str">
        <f>IF(AT185="","",VLOOKUP(AT185,'様式３－２'!$C$7:$L$48,10,FALSE))</f>
        <v/>
      </c>
      <c r="AU186" s="165" t="str">
        <f>IF(AU185="","",VLOOKUP(AU185,'様式３－２'!$C$7:$L$48,10,FALSE))</f>
        <v/>
      </c>
      <c r="AV186" s="163" t="str">
        <f>IF(AV185="","",VLOOKUP(AV185,'様式３－２'!$C$7:$L$48,10,FALSE))</f>
        <v/>
      </c>
      <c r="AW186" s="164" t="str">
        <f>IF(AW185="","",VLOOKUP(AW185,'様式３－２'!$C$7:$L$48,10,FALSE))</f>
        <v/>
      </c>
      <c r="AX186" s="164" t="str">
        <f>IF(AX185="","",VLOOKUP(AX185,'様式３－２'!$C$7:$L$48,10,FALSE))</f>
        <v/>
      </c>
      <c r="AY186" s="164" t="str">
        <f>IF(AY185="","",VLOOKUP(AY185,'様式３－２'!$C$7:$L$48,10,FALSE))</f>
        <v/>
      </c>
      <c r="AZ186" s="164" t="str">
        <f>IF(AZ185="","",VLOOKUP(AZ185,'様式３－２'!$C$7:$L$48,10,FALSE))</f>
        <v/>
      </c>
      <c r="BA186" s="164" t="str">
        <f>IF(BA185="","",VLOOKUP(BA185,'様式３－２'!$C$7:$L$48,10,FALSE))</f>
        <v/>
      </c>
      <c r="BB186" s="165" t="str">
        <f>IF(BB185="","",VLOOKUP(BB185,'様式３－２'!$C$7:$L$48,10,FALSE))</f>
        <v/>
      </c>
      <c r="BC186" s="163" t="str">
        <f>IF(BC185="","",VLOOKUP(BC185,'様式３－２'!$C$7:$L$48,10,FALSE))</f>
        <v/>
      </c>
      <c r="BD186" s="164" t="str">
        <f>IF(BD185="","",VLOOKUP(BD185,'様式３－２'!$C$7:$L$48,10,FALSE))</f>
        <v/>
      </c>
      <c r="BE186" s="164" t="str">
        <f>IF(BE185="","",VLOOKUP(BE185,'様式３－２'!$C$7:$L$48,10,FALSE))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77">
        <f>B185+1</f>
        <v>86</v>
      </c>
      <c r="C187" s="402"/>
      <c r="D187" s="404"/>
      <c r="E187" s="366"/>
      <c r="F187" s="405"/>
      <c r="G187" s="279"/>
      <c r="H187" s="280"/>
      <c r="I187" s="153"/>
      <c r="J187" s="154"/>
      <c r="K187" s="153"/>
      <c r="L187" s="154"/>
      <c r="M187" s="283"/>
      <c r="N187" s="284"/>
      <c r="O187" s="287"/>
      <c r="P187" s="288"/>
      <c r="Q187" s="288"/>
      <c r="R187" s="280"/>
      <c r="S187" s="256"/>
      <c r="T187" s="257"/>
      <c r="U187" s="257"/>
      <c r="V187" s="257"/>
      <c r="W187" s="258"/>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2"/>
      <c r="BG187" s="263"/>
      <c r="BH187" s="264"/>
      <c r="BI187" s="265"/>
      <c r="BJ187" s="266"/>
      <c r="BK187" s="267"/>
      <c r="BL187" s="267"/>
      <c r="BM187" s="267"/>
      <c r="BN187" s="268"/>
    </row>
    <row r="188" spans="2:66" ht="20.25" customHeight="1" x14ac:dyDescent="0.4">
      <c r="B188" s="297"/>
      <c r="C188" s="403"/>
      <c r="D188" s="406"/>
      <c r="E188" s="366"/>
      <c r="F188" s="405"/>
      <c r="G188" s="298"/>
      <c r="H188" s="299"/>
      <c r="I188" s="197"/>
      <c r="J188" s="198">
        <f>G187</f>
        <v>0</v>
      </c>
      <c r="K188" s="197"/>
      <c r="L188" s="198">
        <f>M187</f>
        <v>0</v>
      </c>
      <c r="M188" s="300"/>
      <c r="N188" s="301"/>
      <c r="O188" s="302"/>
      <c r="P188" s="303"/>
      <c r="Q188" s="303"/>
      <c r="R188" s="299"/>
      <c r="S188" s="256"/>
      <c r="T188" s="257"/>
      <c r="U188" s="257"/>
      <c r="V188" s="257"/>
      <c r="W188" s="258"/>
      <c r="X188" s="186" t="s">
        <v>203</v>
      </c>
      <c r="Y188" s="110"/>
      <c r="Z188" s="187"/>
      <c r="AA188" s="163" t="str">
        <f>IF(AA187="","",VLOOKUP(AA187,'様式３－２'!$C$7:$L$48,10,FALSE))</f>
        <v/>
      </c>
      <c r="AB188" s="164" t="str">
        <f>IF(AB187="","",VLOOKUP(AB187,'様式３－２'!$C$7:$L$48,10,FALSE))</f>
        <v/>
      </c>
      <c r="AC188" s="164" t="str">
        <f>IF(AC187="","",VLOOKUP(AC187,'様式３－２'!$C$7:$L$48,10,FALSE))</f>
        <v/>
      </c>
      <c r="AD188" s="164" t="str">
        <f>IF(AD187="","",VLOOKUP(AD187,'様式３－２'!$C$7:$L$48,10,FALSE))</f>
        <v/>
      </c>
      <c r="AE188" s="164" t="str">
        <f>IF(AE187="","",VLOOKUP(AE187,'様式３－２'!$C$7:$L$48,10,FALSE))</f>
        <v/>
      </c>
      <c r="AF188" s="164" t="str">
        <f>IF(AF187="","",VLOOKUP(AF187,'様式３－２'!$C$7:$L$48,10,FALSE))</f>
        <v/>
      </c>
      <c r="AG188" s="165" t="str">
        <f>IF(AG187="","",VLOOKUP(AG187,'様式３－２'!$C$7:$L$48,10,FALSE))</f>
        <v/>
      </c>
      <c r="AH188" s="163" t="str">
        <f>IF(AH187="","",VLOOKUP(AH187,'様式３－２'!$C$7:$L$48,10,FALSE))</f>
        <v/>
      </c>
      <c r="AI188" s="164" t="str">
        <f>IF(AI187="","",VLOOKUP(AI187,'様式３－２'!$C$7:$L$48,10,FALSE))</f>
        <v/>
      </c>
      <c r="AJ188" s="164" t="str">
        <f>IF(AJ187="","",VLOOKUP(AJ187,'様式３－２'!$C$7:$L$48,10,FALSE))</f>
        <v/>
      </c>
      <c r="AK188" s="164" t="str">
        <f>IF(AK187="","",VLOOKUP(AK187,'様式３－２'!$C$7:$L$48,10,FALSE))</f>
        <v/>
      </c>
      <c r="AL188" s="164" t="str">
        <f>IF(AL187="","",VLOOKUP(AL187,'様式３－２'!$C$7:$L$48,10,FALSE))</f>
        <v/>
      </c>
      <c r="AM188" s="164" t="str">
        <f>IF(AM187="","",VLOOKUP(AM187,'様式３－２'!$C$7:$L$48,10,FALSE))</f>
        <v/>
      </c>
      <c r="AN188" s="165" t="str">
        <f>IF(AN187="","",VLOOKUP(AN187,'様式３－２'!$C$7:$L$48,10,FALSE))</f>
        <v/>
      </c>
      <c r="AO188" s="163" t="str">
        <f>IF(AO187="","",VLOOKUP(AO187,'様式３－２'!$C$7:$L$48,10,FALSE))</f>
        <v/>
      </c>
      <c r="AP188" s="164" t="str">
        <f>IF(AP187="","",VLOOKUP(AP187,'様式３－２'!$C$7:$L$48,10,FALSE))</f>
        <v/>
      </c>
      <c r="AQ188" s="164" t="str">
        <f>IF(AQ187="","",VLOOKUP(AQ187,'様式３－２'!$C$7:$L$48,10,FALSE))</f>
        <v/>
      </c>
      <c r="AR188" s="164" t="str">
        <f>IF(AR187="","",VLOOKUP(AR187,'様式３－２'!$C$7:$L$48,10,FALSE))</f>
        <v/>
      </c>
      <c r="AS188" s="164" t="str">
        <f>IF(AS187="","",VLOOKUP(AS187,'様式３－２'!$C$7:$L$48,10,FALSE))</f>
        <v/>
      </c>
      <c r="AT188" s="164" t="str">
        <f>IF(AT187="","",VLOOKUP(AT187,'様式３－２'!$C$7:$L$48,10,FALSE))</f>
        <v/>
      </c>
      <c r="AU188" s="165" t="str">
        <f>IF(AU187="","",VLOOKUP(AU187,'様式３－２'!$C$7:$L$48,10,FALSE))</f>
        <v/>
      </c>
      <c r="AV188" s="163" t="str">
        <f>IF(AV187="","",VLOOKUP(AV187,'様式３－２'!$C$7:$L$48,10,FALSE))</f>
        <v/>
      </c>
      <c r="AW188" s="164" t="str">
        <f>IF(AW187="","",VLOOKUP(AW187,'様式３－２'!$C$7:$L$48,10,FALSE))</f>
        <v/>
      </c>
      <c r="AX188" s="164" t="str">
        <f>IF(AX187="","",VLOOKUP(AX187,'様式３－２'!$C$7:$L$48,10,FALSE))</f>
        <v/>
      </c>
      <c r="AY188" s="164" t="str">
        <f>IF(AY187="","",VLOOKUP(AY187,'様式３－２'!$C$7:$L$48,10,FALSE))</f>
        <v/>
      </c>
      <c r="AZ188" s="164" t="str">
        <f>IF(AZ187="","",VLOOKUP(AZ187,'様式３－２'!$C$7:$L$48,10,FALSE))</f>
        <v/>
      </c>
      <c r="BA188" s="164" t="str">
        <f>IF(BA187="","",VLOOKUP(BA187,'様式３－２'!$C$7:$L$48,10,FALSE))</f>
        <v/>
      </c>
      <c r="BB188" s="165" t="str">
        <f>IF(BB187="","",VLOOKUP(BB187,'様式３－２'!$C$7:$L$48,10,FALSE))</f>
        <v/>
      </c>
      <c r="BC188" s="163" t="str">
        <f>IF(BC187="","",VLOOKUP(BC187,'様式３－２'!$C$7:$L$48,10,FALSE))</f>
        <v/>
      </c>
      <c r="BD188" s="164" t="str">
        <f>IF(BD187="","",VLOOKUP(BD187,'様式３－２'!$C$7:$L$48,10,FALSE))</f>
        <v/>
      </c>
      <c r="BE188" s="164" t="str">
        <f>IF(BE187="","",VLOOKUP(BE187,'様式３－２'!$C$7:$L$48,10,FALSE))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77">
        <f>B187+1</f>
        <v>87</v>
      </c>
      <c r="C189" s="402"/>
      <c r="D189" s="404"/>
      <c r="E189" s="366"/>
      <c r="F189" s="405"/>
      <c r="G189" s="279"/>
      <c r="H189" s="280"/>
      <c r="I189" s="153"/>
      <c r="J189" s="154"/>
      <c r="K189" s="153"/>
      <c r="L189" s="154"/>
      <c r="M189" s="283"/>
      <c r="N189" s="284"/>
      <c r="O189" s="287"/>
      <c r="P189" s="288"/>
      <c r="Q189" s="288"/>
      <c r="R189" s="280"/>
      <c r="S189" s="256"/>
      <c r="T189" s="257"/>
      <c r="U189" s="257"/>
      <c r="V189" s="257"/>
      <c r="W189" s="258"/>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2"/>
      <c r="BG189" s="263"/>
      <c r="BH189" s="264"/>
      <c r="BI189" s="265"/>
      <c r="BJ189" s="266"/>
      <c r="BK189" s="267"/>
      <c r="BL189" s="267"/>
      <c r="BM189" s="267"/>
      <c r="BN189" s="268"/>
    </row>
    <row r="190" spans="2:66" ht="20.25" customHeight="1" x14ac:dyDescent="0.4">
      <c r="B190" s="297"/>
      <c r="C190" s="403"/>
      <c r="D190" s="406"/>
      <c r="E190" s="366"/>
      <c r="F190" s="405"/>
      <c r="G190" s="298"/>
      <c r="H190" s="299"/>
      <c r="I190" s="197"/>
      <c r="J190" s="198">
        <f>G189</f>
        <v>0</v>
      </c>
      <c r="K190" s="197"/>
      <c r="L190" s="198">
        <f>M189</f>
        <v>0</v>
      </c>
      <c r="M190" s="300"/>
      <c r="N190" s="301"/>
      <c r="O190" s="302"/>
      <c r="P190" s="303"/>
      <c r="Q190" s="303"/>
      <c r="R190" s="299"/>
      <c r="S190" s="256"/>
      <c r="T190" s="257"/>
      <c r="U190" s="257"/>
      <c r="V190" s="257"/>
      <c r="W190" s="258"/>
      <c r="X190" s="186" t="s">
        <v>203</v>
      </c>
      <c r="Y190" s="110"/>
      <c r="Z190" s="187"/>
      <c r="AA190" s="163" t="str">
        <f>IF(AA189="","",VLOOKUP(AA189,'様式３－２'!$C$7:$L$48,10,FALSE))</f>
        <v/>
      </c>
      <c r="AB190" s="164" t="str">
        <f>IF(AB189="","",VLOOKUP(AB189,'様式３－２'!$C$7:$L$48,10,FALSE))</f>
        <v/>
      </c>
      <c r="AC190" s="164" t="str">
        <f>IF(AC189="","",VLOOKUP(AC189,'様式３－２'!$C$7:$L$48,10,FALSE))</f>
        <v/>
      </c>
      <c r="AD190" s="164" t="str">
        <f>IF(AD189="","",VLOOKUP(AD189,'様式３－２'!$C$7:$L$48,10,FALSE))</f>
        <v/>
      </c>
      <c r="AE190" s="164" t="str">
        <f>IF(AE189="","",VLOOKUP(AE189,'様式３－２'!$C$7:$L$48,10,FALSE))</f>
        <v/>
      </c>
      <c r="AF190" s="164" t="str">
        <f>IF(AF189="","",VLOOKUP(AF189,'様式３－２'!$C$7:$L$48,10,FALSE))</f>
        <v/>
      </c>
      <c r="AG190" s="165" t="str">
        <f>IF(AG189="","",VLOOKUP(AG189,'様式３－２'!$C$7:$L$48,10,FALSE))</f>
        <v/>
      </c>
      <c r="AH190" s="163" t="str">
        <f>IF(AH189="","",VLOOKUP(AH189,'様式３－２'!$C$7:$L$48,10,FALSE))</f>
        <v/>
      </c>
      <c r="AI190" s="164" t="str">
        <f>IF(AI189="","",VLOOKUP(AI189,'様式３－２'!$C$7:$L$48,10,FALSE))</f>
        <v/>
      </c>
      <c r="AJ190" s="164" t="str">
        <f>IF(AJ189="","",VLOOKUP(AJ189,'様式３－２'!$C$7:$L$48,10,FALSE))</f>
        <v/>
      </c>
      <c r="AK190" s="164" t="str">
        <f>IF(AK189="","",VLOOKUP(AK189,'様式３－２'!$C$7:$L$48,10,FALSE))</f>
        <v/>
      </c>
      <c r="AL190" s="164" t="str">
        <f>IF(AL189="","",VLOOKUP(AL189,'様式３－２'!$C$7:$L$48,10,FALSE))</f>
        <v/>
      </c>
      <c r="AM190" s="164" t="str">
        <f>IF(AM189="","",VLOOKUP(AM189,'様式３－２'!$C$7:$L$48,10,FALSE))</f>
        <v/>
      </c>
      <c r="AN190" s="165" t="str">
        <f>IF(AN189="","",VLOOKUP(AN189,'様式３－２'!$C$7:$L$48,10,FALSE))</f>
        <v/>
      </c>
      <c r="AO190" s="163" t="str">
        <f>IF(AO189="","",VLOOKUP(AO189,'様式３－２'!$C$7:$L$48,10,FALSE))</f>
        <v/>
      </c>
      <c r="AP190" s="164" t="str">
        <f>IF(AP189="","",VLOOKUP(AP189,'様式３－２'!$C$7:$L$48,10,FALSE))</f>
        <v/>
      </c>
      <c r="AQ190" s="164" t="str">
        <f>IF(AQ189="","",VLOOKUP(AQ189,'様式３－２'!$C$7:$L$48,10,FALSE))</f>
        <v/>
      </c>
      <c r="AR190" s="164" t="str">
        <f>IF(AR189="","",VLOOKUP(AR189,'様式３－２'!$C$7:$L$48,10,FALSE))</f>
        <v/>
      </c>
      <c r="AS190" s="164" t="str">
        <f>IF(AS189="","",VLOOKUP(AS189,'様式３－２'!$C$7:$L$48,10,FALSE))</f>
        <v/>
      </c>
      <c r="AT190" s="164" t="str">
        <f>IF(AT189="","",VLOOKUP(AT189,'様式３－２'!$C$7:$L$48,10,FALSE))</f>
        <v/>
      </c>
      <c r="AU190" s="165" t="str">
        <f>IF(AU189="","",VLOOKUP(AU189,'様式３－２'!$C$7:$L$48,10,FALSE))</f>
        <v/>
      </c>
      <c r="AV190" s="163" t="str">
        <f>IF(AV189="","",VLOOKUP(AV189,'様式３－２'!$C$7:$L$48,10,FALSE))</f>
        <v/>
      </c>
      <c r="AW190" s="164" t="str">
        <f>IF(AW189="","",VLOOKUP(AW189,'様式３－２'!$C$7:$L$48,10,FALSE))</f>
        <v/>
      </c>
      <c r="AX190" s="164" t="str">
        <f>IF(AX189="","",VLOOKUP(AX189,'様式３－２'!$C$7:$L$48,10,FALSE))</f>
        <v/>
      </c>
      <c r="AY190" s="164" t="str">
        <f>IF(AY189="","",VLOOKUP(AY189,'様式３－２'!$C$7:$L$48,10,FALSE))</f>
        <v/>
      </c>
      <c r="AZ190" s="164" t="str">
        <f>IF(AZ189="","",VLOOKUP(AZ189,'様式３－２'!$C$7:$L$48,10,FALSE))</f>
        <v/>
      </c>
      <c r="BA190" s="164" t="str">
        <f>IF(BA189="","",VLOOKUP(BA189,'様式３－２'!$C$7:$L$48,10,FALSE))</f>
        <v/>
      </c>
      <c r="BB190" s="165" t="str">
        <f>IF(BB189="","",VLOOKUP(BB189,'様式３－２'!$C$7:$L$48,10,FALSE))</f>
        <v/>
      </c>
      <c r="BC190" s="163" t="str">
        <f>IF(BC189="","",VLOOKUP(BC189,'様式３－２'!$C$7:$L$48,10,FALSE))</f>
        <v/>
      </c>
      <c r="BD190" s="164" t="str">
        <f>IF(BD189="","",VLOOKUP(BD189,'様式３－２'!$C$7:$L$48,10,FALSE))</f>
        <v/>
      </c>
      <c r="BE190" s="164" t="str">
        <f>IF(BE189="","",VLOOKUP(BE189,'様式３－２'!$C$7:$L$48,10,FALSE))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77">
        <f>B189+1</f>
        <v>88</v>
      </c>
      <c r="C191" s="402"/>
      <c r="D191" s="404"/>
      <c r="E191" s="366"/>
      <c r="F191" s="405"/>
      <c r="G191" s="279"/>
      <c r="H191" s="280"/>
      <c r="I191" s="153"/>
      <c r="J191" s="154"/>
      <c r="K191" s="153"/>
      <c r="L191" s="154"/>
      <c r="M191" s="283"/>
      <c r="N191" s="284"/>
      <c r="O191" s="287"/>
      <c r="P191" s="288"/>
      <c r="Q191" s="288"/>
      <c r="R191" s="280"/>
      <c r="S191" s="256"/>
      <c r="T191" s="257"/>
      <c r="U191" s="257"/>
      <c r="V191" s="257"/>
      <c r="W191" s="258"/>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2"/>
      <c r="BG191" s="263"/>
      <c r="BH191" s="264"/>
      <c r="BI191" s="265"/>
      <c r="BJ191" s="266"/>
      <c r="BK191" s="267"/>
      <c r="BL191" s="267"/>
      <c r="BM191" s="267"/>
      <c r="BN191" s="268"/>
    </row>
    <row r="192" spans="2:66" ht="20.25" customHeight="1" x14ac:dyDescent="0.4">
      <c r="B192" s="297"/>
      <c r="C192" s="403"/>
      <c r="D192" s="406"/>
      <c r="E192" s="366"/>
      <c r="F192" s="405"/>
      <c r="G192" s="298"/>
      <c r="H192" s="299"/>
      <c r="I192" s="197"/>
      <c r="J192" s="198">
        <f>G191</f>
        <v>0</v>
      </c>
      <c r="K192" s="197"/>
      <c r="L192" s="198">
        <f>M191</f>
        <v>0</v>
      </c>
      <c r="M192" s="300"/>
      <c r="N192" s="301"/>
      <c r="O192" s="302"/>
      <c r="P192" s="303"/>
      <c r="Q192" s="303"/>
      <c r="R192" s="299"/>
      <c r="S192" s="256"/>
      <c r="T192" s="257"/>
      <c r="U192" s="257"/>
      <c r="V192" s="257"/>
      <c r="W192" s="258"/>
      <c r="X192" s="186" t="s">
        <v>203</v>
      </c>
      <c r="Y192" s="110"/>
      <c r="Z192" s="187"/>
      <c r="AA192" s="163" t="str">
        <f>IF(AA191="","",VLOOKUP(AA191,'様式３－２'!$C$7:$L$48,10,FALSE))</f>
        <v/>
      </c>
      <c r="AB192" s="164" t="str">
        <f>IF(AB191="","",VLOOKUP(AB191,'様式３－２'!$C$7:$L$48,10,FALSE))</f>
        <v/>
      </c>
      <c r="AC192" s="164" t="str">
        <f>IF(AC191="","",VLOOKUP(AC191,'様式３－２'!$C$7:$L$48,10,FALSE))</f>
        <v/>
      </c>
      <c r="AD192" s="164" t="str">
        <f>IF(AD191="","",VLOOKUP(AD191,'様式３－２'!$C$7:$L$48,10,FALSE))</f>
        <v/>
      </c>
      <c r="AE192" s="164" t="str">
        <f>IF(AE191="","",VLOOKUP(AE191,'様式３－２'!$C$7:$L$48,10,FALSE))</f>
        <v/>
      </c>
      <c r="AF192" s="164" t="str">
        <f>IF(AF191="","",VLOOKUP(AF191,'様式３－２'!$C$7:$L$48,10,FALSE))</f>
        <v/>
      </c>
      <c r="AG192" s="165" t="str">
        <f>IF(AG191="","",VLOOKUP(AG191,'様式３－２'!$C$7:$L$48,10,FALSE))</f>
        <v/>
      </c>
      <c r="AH192" s="163" t="str">
        <f>IF(AH191="","",VLOOKUP(AH191,'様式３－２'!$C$7:$L$48,10,FALSE))</f>
        <v/>
      </c>
      <c r="AI192" s="164" t="str">
        <f>IF(AI191="","",VLOOKUP(AI191,'様式３－２'!$C$7:$L$48,10,FALSE))</f>
        <v/>
      </c>
      <c r="AJ192" s="164" t="str">
        <f>IF(AJ191="","",VLOOKUP(AJ191,'様式３－２'!$C$7:$L$48,10,FALSE))</f>
        <v/>
      </c>
      <c r="AK192" s="164" t="str">
        <f>IF(AK191="","",VLOOKUP(AK191,'様式３－２'!$C$7:$L$48,10,FALSE))</f>
        <v/>
      </c>
      <c r="AL192" s="164" t="str">
        <f>IF(AL191="","",VLOOKUP(AL191,'様式３－２'!$C$7:$L$48,10,FALSE))</f>
        <v/>
      </c>
      <c r="AM192" s="164" t="str">
        <f>IF(AM191="","",VLOOKUP(AM191,'様式３－２'!$C$7:$L$48,10,FALSE))</f>
        <v/>
      </c>
      <c r="AN192" s="165" t="str">
        <f>IF(AN191="","",VLOOKUP(AN191,'様式３－２'!$C$7:$L$48,10,FALSE))</f>
        <v/>
      </c>
      <c r="AO192" s="163" t="str">
        <f>IF(AO191="","",VLOOKUP(AO191,'様式３－２'!$C$7:$L$48,10,FALSE))</f>
        <v/>
      </c>
      <c r="AP192" s="164" t="str">
        <f>IF(AP191="","",VLOOKUP(AP191,'様式３－２'!$C$7:$L$48,10,FALSE))</f>
        <v/>
      </c>
      <c r="AQ192" s="164" t="str">
        <f>IF(AQ191="","",VLOOKUP(AQ191,'様式３－２'!$C$7:$L$48,10,FALSE))</f>
        <v/>
      </c>
      <c r="AR192" s="164" t="str">
        <f>IF(AR191="","",VLOOKUP(AR191,'様式３－２'!$C$7:$L$48,10,FALSE))</f>
        <v/>
      </c>
      <c r="AS192" s="164" t="str">
        <f>IF(AS191="","",VLOOKUP(AS191,'様式３－２'!$C$7:$L$48,10,FALSE))</f>
        <v/>
      </c>
      <c r="AT192" s="164" t="str">
        <f>IF(AT191="","",VLOOKUP(AT191,'様式３－２'!$C$7:$L$48,10,FALSE))</f>
        <v/>
      </c>
      <c r="AU192" s="165" t="str">
        <f>IF(AU191="","",VLOOKUP(AU191,'様式３－２'!$C$7:$L$48,10,FALSE))</f>
        <v/>
      </c>
      <c r="AV192" s="163" t="str">
        <f>IF(AV191="","",VLOOKUP(AV191,'様式３－２'!$C$7:$L$48,10,FALSE))</f>
        <v/>
      </c>
      <c r="AW192" s="164" t="str">
        <f>IF(AW191="","",VLOOKUP(AW191,'様式３－２'!$C$7:$L$48,10,FALSE))</f>
        <v/>
      </c>
      <c r="AX192" s="164" t="str">
        <f>IF(AX191="","",VLOOKUP(AX191,'様式３－２'!$C$7:$L$48,10,FALSE))</f>
        <v/>
      </c>
      <c r="AY192" s="164" t="str">
        <f>IF(AY191="","",VLOOKUP(AY191,'様式３－２'!$C$7:$L$48,10,FALSE))</f>
        <v/>
      </c>
      <c r="AZ192" s="164" t="str">
        <f>IF(AZ191="","",VLOOKUP(AZ191,'様式３－２'!$C$7:$L$48,10,FALSE))</f>
        <v/>
      </c>
      <c r="BA192" s="164" t="str">
        <f>IF(BA191="","",VLOOKUP(BA191,'様式３－２'!$C$7:$L$48,10,FALSE))</f>
        <v/>
      </c>
      <c r="BB192" s="165" t="str">
        <f>IF(BB191="","",VLOOKUP(BB191,'様式３－２'!$C$7:$L$48,10,FALSE))</f>
        <v/>
      </c>
      <c r="BC192" s="163" t="str">
        <f>IF(BC191="","",VLOOKUP(BC191,'様式３－２'!$C$7:$L$48,10,FALSE))</f>
        <v/>
      </c>
      <c r="BD192" s="164" t="str">
        <f>IF(BD191="","",VLOOKUP(BD191,'様式３－２'!$C$7:$L$48,10,FALSE))</f>
        <v/>
      </c>
      <c r="BE192" s="164" t="str">
        <f>IF(BE191="","",VLOOKUP(BE191,'様式３－２'!$C$7:$L$48,10,FALSE))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77">
        <f>B191+1</f>
        <v>89</v>
      </c>
      <c r="C193" s="402"/>
      <c r="D193" s="404"/>
      <c r="E193" s="366"/>
      <c r="F193" s="405"/>
      <c r="G193" s="279"/>
      <c r="H193" s="280"/>
      <c r="I193" s="153"/>
      <c r="J193" s="154"/>
      <c r="K193" s="153"/>
      <c r="L193" s="154"/>
      <c r="M193" s="283"/>
      <c r="N193" s="284"/>
      <c r="O193" s="287"/>
      <c r="P193" s="288"/>
      <c r="Q193" s="288"/>
      <c r="R193" s="280"/>
      <c r="S193" s="256"/>
      <c r="T193" s="257"/>
      <c r="U193" s="257"/>
      <c r="V193" s="257"/>
      <c r="W193" s="258"/>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2"/>
      <c r="BG193" s="263"/>
      <c r="BH193" s="264"/>
      <c r="BI193" s="265"/>
      <c r="BJ193" s="266"/>
      <c r="BK193" s="267"/>
      <c r="BL193" s="267"/>
      <c r="BM193" s="267"/>
      <c r="BN193" s="268"/>
    </row>
    <row r="194" spans="2:66" ht="20.25" customHeight="1" x14ac:dyDescent="0.4">
      <c r="B194" s="297"/>
      <c r="C194" s="403"/>
      <c r="D194" s="406"/>
      <c r="E194" s="366"/>
      <c r="F194" s="405"/>
      <c r="G194" s="298"/>
      <c r="H194" s="299"/>
      <c r="I194" s="197"/>
      <c r="J194" s="198">
        <f>G193</f>
        <v>0</v>
      </c>
      <c r="K194" s="197"/>
      <c r="L194" s="198">
        <f>M193</f>
        <v>0</v>
      </c>
      <c r="M194" s="300"/>
      <c r="N194" s="301"/>
      <c r="O194" s="302"/>
      <c r="P194" s="303"/>
      <c r="Q194" s="303"/>
      <c r="R194" s="299"/>
      <c r="S194" s="256"/>
      <c r="T194" s="257"/>
      <c r="U194" s="257"/>
      <c r="V194" s="257"/>
      <c r="W194" s="258"/>
      <c r="X194" s="186" t="s">
        <v>203</v>
      </c>
      <c r="Y194" s="110"/>
      <c r="Z194" s="187"/>
      <c r="AA194" s="163" t="str">
        <f>IF(AA193="","",VLOOKUP(AA193,'様式３－２'!$C$7:$L$48,10,FALSE))</f>
        <v/>
      </c>
      <c r="AB194" s="164" t="str">
        <f>IF(AB193="","",VLOOKUP(AB193,'様式３－２'!$C$7:$L$48,10,FALSE))</f>
        <v/>
      </c>
      <c r="AC194" s="164" t="str">
        <f>IF(AC193="","",VLOOKUP(AC193,'様式３－２'!$C$7:$L$48,10,FALSE))</f>
        <v/>
      </c>
      <c r="AD194" s="164" t="str">
        <f>IF(AD193="","",VLOOKUP(AD193,'様式３－２'!$C$7:$L$48,10,FALSE))</f>
        <v/>
      </c>
      <c r="AE194" s="164" t="str">
        <f>IF(AE193="","",VLOOKUP(AE193,'様式３－２'!$C$7:$L$48,10,FALSE))</f>
        <v/>
      </c>
      <c r="AF194" s="164" t="str">
        <f>IF(AF193="","",VLOOKUP(AF193,'様式３－２'!$C$7:$L$48,10,FALSE))</f>
        <v/>
      </c>
      <c r="AG194" s="165" t="str">
        <f>IF(AG193="","",VLOOKUP(AG193,'様式３－２'!$C$7:$L$48,10,FALSE))</f>
        <v/>
      </c>
      <c r="AH194" s="163" t="str">
        <f>IF(AH193="","",VLOOKUP(AH193,'様式３－２'!$C$7:$L$48,10,FALSE))</f>
        <v/>
      </c>
      <c r="AI194" s="164" t="str">
        <f>IF(AI193="","",VLOOKUP(AI193,'様式３－２'!$C$7:$L$48,10,FALSE))</f>
        <v/>
      </c>
      <c r="AJ194" s="164" t="str">
        <f>IF(AJ193="","",VLOOKUP(AJ193,'様式３－２'!$C$7:$L$48,10,FALSE))</f>
        <v/>
      </c>
      <c r="AK194" s="164" t="str">
        <f>IF(AK193="","",VLOOKUP(AK193,'様式３－２'!$C$7:$L$48,10,FALSE))</f>
        <v/>
      </c>
      <c r="AL194" s="164" t="str">
        <f>IF(AL193="","",VLOOKUP(AL193,'様式３－２'!$C$7:$L$48,10,FALSE))</f>
        <v/>
      </c>
      <c r="AM194" s="164" t="str">
        <f>IF(AM193="","",VLOOKUP(AM193,'様式３－２'!$C$7:$L$48,10,FALSE))</f>
        <v/>
      </c>
      <c r="AN194" s="165" t="str">
        <f>IF(AN193="","",VLOOKUP(AN193,'様式３－２'!$C$7:$L$48,10,FALSE))</f>
        <v/>
      </c>
      <c r="AO194" s="163" t="str">
        <f>IF(AO193="","",VLOOKUP(AO193,'様式３－２'!$C$7:$L$48,10,FALSE))</f>
        <v/>
      </c>
      <c r="AP194" s="164" t="str">
        <f>IF(AP193="","",VLOOKUP(AP193,'様式３－２'!$C$7:$L$48,10,FALSE))</f>
        <v/>
      </c>
      <c r="AQ194" s="164" t="str">
        <f>IF(AQ193="","",VLOOKUP(AQ193,'様式３－２'!$C$7:$L$48,10,FALSE))</f>
        <v/>
      </c>
      <c r="AR194" s="164" t="str">
        <f>IF(AR193="","",VLOOKUP(AR193,'様式３－２'!$C$7:$L$48,10,FALSE))</f>
        <v/>
      </c>
      <c r="AS194" s="164" t="str">
        <f>IF(AS193="","",VLOOKUP(AS193,'様式３－２'!$C$7:$L$48,10,FALSE))</f>
        <v/>
      </c>
      <c r="AT194" s="164" t="str">
        <f>IF(AT193="","",VLOOKUP(AT193,'様式３－２'!$C$7:$L$48,10,FALSE))</f>
        <v/>
      </c>
      <c r="AU194" s="165" t="str">
        <f>IF(AU193="","",VLOOKUP(AU193,'様式３－２'!$C$7:$L$48,10,FALSE))</f>
        <v/>
      </c>
      <c r="AV194" s="163" t="str">
        <f>IF(AV193="","",VLOOKUP(AV193,'様式３－２'!$C$7:$L$48,10,FALSE))</f>
        <v/>
      </c>
      <c r="AW194" s="164" t="str">
        <f>IF(AW193="","",VLOOKUP(AW193,'様式３－２'!$C$7:$L$48,10,FALSE))</f>
        <v/>
      </c>
      <c r="AX194" s="164" t="str">
        <f>IF(AX193="","",VLOOKUP(AX193,'様式３－２'!$C$7:$L$48,10,FALSE))</f>
        <v/>
      </c>
      <c r="AY194" s="164" t="str">
        <f>IF(AY193="","",VLOOKUP(AY193,'様式３－２'!$C$7:$L$48,10,FALSE))</f>
        <v/>
      </c>
      <c r="AZ194" s="164" t="str">
        <f>IF(AZ193="","",VLOOKUP(AZ193,'様式３－２'!$C$7:$L$48,10,FALSE))</f>
        <v/>
      </c>
      <c r="BA194" s="164" t="str">
        <f>IF(BA193="","",VLOOKUP(BA193,'様式３－２'!$C$7:$L$48,10,FALSE))</f>
        <v/>
      </c>
      <c r="BB194" s="165" t="str">
        <f>IF(BB193="","",VLOOKUP(BB193,'様式３－２'!$C$7:$L$48,10,FALSE))</f>
        <v/>
      </c>
      <c r="BC194" s="163" t="str">
        <f>IF(BC193="","",VLOOKUP(BC193,'様式３－２'!$C$7:$L$48,10,FALSE))</f>
        <v/>
      </c>
      <c r="BD194" s="164" t="str">
        <f>IF(BD193="","",VLOOKUP(BD193,'様式３－２'!$C$7:$L$48,10,FALSE))</f>
        <v/>
      </c>
      <c r="BE194" s="164" t="str">
        <f>IF(BE193="","",VLOOKUP(BE193,'様式３－２'!$C$7:$L$48,10,FALSE))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77">
        <f>B193+1</f>
        <v>90</v>
      </c>
      <c r="C195" s="402"/>
      <c r="D195" s="404"/>
      <c r="E195" s="366"/>
      <c r="F195" s="405"/>
      <c r="G195" s="279"/>
      <c r="H195" s="280"/>
      <c r="I195" s="153"/>
      <c r="J195" s="154"/>
      <c r="K195" s="153"/>
      <c r="L195" s="154"/>
      <c r="M195" s="283"/>
      <c r="N195" s="284"/>
      <c r="O195" s="287"/>
      <c r="P195" s="288"/>
      <c r="Q195" s="288"/>
      <c r="R195" s="280"/>
      <c r="S195" s="256"/>
      <c r="T195" s="257"/>
      <c r="U195" s="257"/>
      <c r="V195" s="257"/>
      <c r="W195" s="258"/>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2"/>
      <c r="BG195" s="263"/>
      <c r="BH195" s="264"/>
      <c r="BI195" s="265"/>
      <c r="BJ195" s="266"/>
      <c r="BK195" s="267"/>
      <c r="BL195" s="267"/>
      <c r="BM195" s="267"/>
      <c r="BN195" s="268"/>
    </row>
    <row r="196" spans="2:66" ht="20.25" customHeight="1" x14ac:dyDescent="0.4">
      <c r="B196" s="297"/>
      <c r="C196" s="403"/>
      <c r="D196" s="406"/>
      <c r="E196" s="366"/>
      <c r="F196" s="405"/>
      <c r="G196" s="298"/>
      <c r="H196" s="299"/>
      <c r="I196" s="197"/>
      <c r="J196" s="198">
        <f>G195</f>
        <v>0</v>
      </c>
      <c r="K196" s="197"/>
      <c r="L196" s="198">
        <f>M195</f>
        <v>0</v>
      </c>
      <c r="M196" s="300"/>
      <c r="N196" s="301"/>
      <c r="O196" s="302"/>
      <c r="P196" s="303"/>
      <c r="Q196" s="303"/>
      <c r="R196" s="299"/>
      <c r="S196" s="256"/>
      <c r="T196" s="257"/>
      <c r="U196" s="257"/>
      <c r="V196" s="257"/>
      <c r="W196" s="258"/>
      <c r="X196" s="186" t="s">
        <v>203</v>
      </c>
      <c r="Y196" s="110"/>
      <c r="Z196" s="187"/>
      <c r="AA196" s="163" t="str">
        <f>IF(AA195="","",VLOOKUP(AA195,'様式３－２'!$C$7:$L$48,10,FALSE))</f>
        <v/>
      </c>
      <c r="AB196" s="164" t="str">
        <f>IF(AB195="","",VLOOKUP(AB195,'様式３－２'!$C$7:$L$48,10,FALSE))</f>
        <v/>
      </c>
      <c r="AC196" s="164" t="str">
        <f>IF(AC195="","",VLOOKUP(AC195,'様式３－２'!$C$7:$L$48,10,FALSE))</f>
        <v/>
      </c>
      <c r="AD196" s="164" t="str">
        <f>IF(AD195="","",VLOOKUP(AD195,'様式３－２'!$C$7:$L$48,10,FALSE))</f>
        <v/>
      </c>
      <c r="AE196" s="164" t="str">
        <f>IF(AE195="","",VLOOKUP(AE195,'様式３－２'!$C$7:$L$48,10,FALSE))</f>
        <v/>
      </c>
      <c r="AF196" s="164" t="str">
        <f>IF(AF195="","",VLOOKUP(AF195,'様式３－２'!$C$7:$L$48,10,FALSE))</f>
        <v/>
      </c>
      <c r="AG196" s="165" t="str">
        <f>IF(AG195="","",VLOOKUP(AG195,'様式３－２'!$C$7:$L$48,10,FALSE))</f>
        <v/>
      </c>
      <c r="AH196" s="163" t="str">
        <f>IF(AH195="","",VLOOKUP(AH195,'様式３－２'!$C$7:$L$48,10,FALSE))</f>
        <v/>
      </c>
      <c r="AI196" s="164" t="str">
        <f>IF(AI195="","",VLOOKUP(AI195,'様式３－２'!$C$7:$L$48,10,FALSE))</f>
        <v/>
      </c>
      <c r="AJ196" s="164" t="str">
        <f>IF(AJ195="","",VLOOKUP(AJ195,'様式３－２'!$C$7:$L$48,10,FALSE))</f>
        <v/>
      </c>
      <c r="AK196" s="164" t="str">
        <f>IF(AK195="","",VLOOKUP(AK195,'様式３－２'!$C$7:$L$48,10,FALSE))</f>
        <v/>
      </c>
      <c r="AL196" s="164" t="str">
        <f>IF(AL195="","",VLOOKUP(AL195,'様式３－２'!$C$7:$L$48,10,FALSE))</f>
        <v/>
      </c>
      <c r="AM196" s="164" t="str">
        <f>IF(AM195="","",VLOOKUP(AM195,'様式３－２'!$C$7:$L$48,10,FALSE))</f>
        <v/>
      </c>
      <c r="AN196" s="165" t="str">
        <f>IF(AN195="","",VLOOKUP(AN195,'様式３－２'!$C$7:$L$48,10,FALSE))</f>
        <v/>
      </c>
      <c r="AO196" s="163" t="str">
        <f>IF(AO195="","",VLOOKUP(AO195,'様式３－２'!$C$7:$L$48,10,FALSE))</f>
        <v/>
      </c>
      <c r="AP196" s="164" t="str">
        <f>IF(AP195="","",VLOOKUP(AP195,'様式３－２'!$C$7:$L$48,10,FALSE))</f>
        <v/>
      </c>
      <c r="AQ196" s="164" t="str">
        <f>IF(AQ195="","",VLOOKUP(AQ195,'様式３－２'!$C$7:$L$48,10,FALSE))</f>
        <v/>
      </c>
      <c r="AR196" s="164" t="str">
        <f>IF(AR195="","",VLOOKUP(AR195,'様式３－２'!$C$7:$L$48,10,FALSE))</f>
        <v/>
      </c>
      <c r="AS196" s="164" t="str">
        <f>IF(AS195="","",VLOOKUP(AS195,'様式３－２'!$C$7:$L$48,10,FALSE))</f>
        <v/>
      </c>
      <c r="AT196" s="164" t="str">
        <f>IF(AT195="","",VLOOKUP(AT195,'様式３－２'!$C$7:$L$48,10,FALSE))</f>
        <v/>
      </c>
      <c r="AU196" s="165" t="str">
        <f>IF(AU195="","",VLOOKUP(AU195,'様式３－２'!$C$7:$L$48,10,FALSE))</f>
        <v/>
      </c>
      <c r="AV196" s="163" t="str">
        <f>IF(AV195="","",VLOOKUP(AV195,'様式３－２'!$C$7:$L$48,10,FALSE))</f>
        <v/>
      </c>
      <c r="AW196" s="164" t="str">
        <f>IF(AW195="","",VLOOKUP(AW195,'様式３－２'!$C$7:$L$48,10,FALSE))</f>
        <v/>
      </c>
      <c r="AX196" s="164" t="str">
        <f>IF(AX195="","",VLOOKUP(AX195,'様式３－２'!$C$7:$L$48,10,FALSE))</f>
        <v/>
      </c>
      <c r="AY196" s="164" t="str">
        <f>IF(AY195="","",VLOOKUP(AY195,'様式３－２'!$C$7:$L$48,10,FALSE))</f>
        <v/>
      </c>
      <c r="AZ196" s="164" t="str">
        <f>IF(AZ195="","",VLOOKUP(AZ195,'様式３－２'!$C$7:$L$48,10,FALSE))</f>
        <v/>
      </c>
      <c r="BA196" s="164" t="str">
        <f>IF(BA195="","",VLOOKUP(BA195,'様式３－２'!$C$7:$L$48,10,FALSE))</f>
        <v/>
      </c>
      <c r="BB196" s="165" t="str">
        <f>IF(BB195="","",VLOOKUP(BB195,'様式３－２'!$C$7:$L$48,10,FALSE))</f>
        <v/>
      </c>
      <c r="BC196" s="163" t="str">
        <f>IF(BC195="","",VLOOKUP(BC195,'様式３－２'!$C$7:$L$48,10,FALSE))</f>
        <v/>
      </c>
      <c r="BD196" s="164" t="str">
        <f>IF(BD195="","",VLOOKUP(BD195,'様式３－２'!$C$7:$L$48,10,FALSE))</f>
        <v/>
      </c>
      <c r="BE196" s="164" t="str">
        <f>IF(BE195="","",VLOOKUP(BE195,'様式３－２'!$C$7:$L$48,10,FALSE))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77">
        <f>B195+1</f>
        <v>91</v>
      </c>
      <c r="C197" s="402"/>
      <c r="D197" s="404"/>
      <c r="E197" s="366"/>
      <c r="F197" s="405"/>
      <c r="G197" s="279"/>
      <c r="H197" s="280"/>
      <c r="I197" s="153"/>
      <c r="J197" s="154"/>
      <c r="K197" s="153"/>
      <c r="L197" s="154"/>
      <c r="M197" s="283"/>
      <c r="N197" s="284"/>
      <c r="O197" s="287"/>
      <c r="P197" s="288"/>
      <c r="Q197" s="288"/>
      <c r="R197" s="280"/>
      <c r="S197" s="256"/>
      <c r="T197" s="257"/>
      <c r="U197" s="257"/>
      <c r="V197" s="257"/>
      <c r="W197" s="258"/>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2"/>
      <c r="BG197" s="263"/>
      <c r="BH197" s="264"/>
      <c r="BI197" s="265"/>
      <c r="BJ197" s="266"/>
      <c r="BK197" s="267"/>
      <c r="BL197" s="267"/>
      <c r="BM197" s="267"/>
      <c r="BN197" s="268"/>
    </row>
    <row r="198" spans="2:66" ht="20.25" customHeight="1" x14ac:dyDescent="0.4">
      <c r="B198" s="297"/>
      <c r="C198" s="403"/>
      <c r="D198" s="406"/>
      <c r="E198" s="366"/>
      <c r="F198" s="405"/>
      <c r="G198" s="298"/>
      <c r="H198" s="299"/>
      <c r="I198" s="197"/>
      <c r="J198" s="198">
        <f>G197</f>
        <v>0</v>
      </c>
      <c r="K198" s="197"/>
      <c r="L198" s="198">
        <f>M197</f>
        <v>0</v>
      </c>
      <c r="M198" s="300"/>
      <c r="N198" s="301"/>
      <c r="O198" s="302"/>
      <c r="P198" s="303"/>
      <c r="Q198" s="303"/>
      <c r="R198" s="299"/>
      <c r="S198" s="256"/>
      <c r="T198" s="257"/>
      <c r="U198" s="257"/>
      <c r="V198" s="257"/>
      <c r="W198" s="258"/>
      <c r="X198" s="186" t="s">
        <v>203</v>
      </c>
      <c r="Y198" s="110"/>
      <c r="Z198" s="187"/>
      <c r="AA198" s="163" t="str">
        <f>IF(AA197="","",VLOOKUP(AA197,'様式３－２'!$C$7:$L$48,10,FALSE))</f>
        <v/>
      </c>
      <c r="AB198" s="164" t="str">
        <f>IF(AB197="","",VLOOKUP(AB197,'様式３－２'!$C$7:$L$48,10,FALSE))</f>
        <v/>
      </c>
      <c r="AC198" s="164" t="str">
        <f>IF(AC197="","",VLOOKUP(AC197,'様式３－２'!$C$7:$L$48,10,FALSE))</f>
        <v/>
      </c>
      <c r="AD198" s="164" t="str">
        <f>IF(AD197="","",VLOOKUP(AD197,'様式３－２'!$C$7:$L$48,10,FALSE))</f>
        <v/>
      </c>
      <c r="AE198" s="164" t="str">
        <f>IF(AE197="","",VLOOKUP(AE197,'様式３－２'!$C$7:$L$48,10,FALSE))</f>
        <v/>
      </c>
      <c r="AF198" s="164" t="str">
        <f>IF(AF197="","",VLOOKUP(AF197,'様式３－２'!$C$7:$L$48,10,FALSE))</f>
        <v/>
      </c>
      <c r="AG198" s="165" t="str">
        <f>IF(AG197="","",VLOOKUP(AG197,'様式３－２'!$C$7:$L$48,10,FALSE))</f>
        <v/>
      </c>
      <c r="AH198" s="163" t="str">
        <f>IF(AH197="","",VLOOKUP(AH197,'様式３－２'!$C$7:$L$48,10,FALSE))</f>
        <v/>
      </c>
      <c r="AI198" s="164" t="str">
        <f>IF(AI197="","",VLOOKUP(AI197,'様式３－２'!$C$7:$L$48,10,FALSE))</f>
        <v/>
      </c>
      <c r="AJ198" s="164" t="str">
        <f>IF(AJ197="","",VLOOKUP(AJ197,'様式３－２'!$C$7:$L$48,10,FALSE))</f>
        <v/>
      </c>
      <c r="AK198" s="164" t="str">
        <f>IF(AK197="","",VLOOKUP(AK197,'様式３－２'!$C$7:$L$48,10,FALSE))</f>
        <v/>
      </c>
      <c r="AL198" s="164" t="str">
        <f>IF(AL197="","",VLOOKUP(AL197,'様式３－２'!$C$7:$L$48,10,FALSE))</f>
        <v/>
      </c>
      <c r="AM198" s="164" t="str">
        <f>IF(AM197="","",VLOOKUP(AM197,'様式３－２'!$C$7:$L$48,10,FALSE))</f>
        <v/>
      </c>
      <c r="AN198" s="165" t="str">
        <f>IF(AN197="","",VLOOKUP(AN197,'様式３－２'!$C$7:$L$48,10,FALSE))</f>
        <v/>
      </c>
      <c r="AO198" s="163" t="str">
        <f>IF(AO197="","",VLOOKUP(AO197,'様式３－２'!$C$7:$L$48,10,FALSE))</f>
        <v/>
      </c>
      <c r="AP198" s="164" t="str">
        <f>IF(AP197="","",VLOOKUP(AP197,'様式３－２'!$C$7:$L$48,10,FALSE))</f>
        <v/>
      </c>
      <c r="AQ198" s="164" t="str">
        <f>IF(AQ197="","",VLOOKUP(AQ197,'様式３－２'!$C$7:$L$48,10,FALSE))</f>
        <v/>
      </c>
      <c r="AR198" s="164" t="str">
        <f>IF(AR197="","",VLOOKUP(AR197,'様式３－２'!$C$7:$L$48,10,FALSE))</f>
        <v/>
      </c>
      <c r="AS198" s="164" t="str">
        <f>IF(AS197="","",VLOOKUP(AS197,'様式３－２'!$C$7:$L$48,10,FALSE))</f>
        <v/>
      </c>
      <c r="AT198" s="164" t="str">
        <f>IF(AT197="","",VLOOKUP(AT197,'様式３－２'!$C$7:$L$48,10,FALSE))</f>
        <v/>
      </c>
      <c r="AU198" s="165" t="str">
        <f>IF(AU197="","",VLOOKUP(AU197,'様式３－２'!$C$7:$L$48,10,FALSE))</f>
        <v/>
      </c>
      <c r="AV198" s="163" t="str">
        <f>IF(AV197="","",VLOOKUP(AV197,'様式３－２'!$C$7:$L$48,10,FALSE))</f>
        <v/>
      </c>
      <c r="AW198" s="164" t="str">
        <f>IF(AW197="","",VLOOKUP(AW197,'様式３－２'!$C$7:$L$48,10,FALSE))</f>
        <v/>
      </c>
      <c r="AX198" s="164" t="str">
        <f>IF(AX197="","",VLOOKUP(AX197,'様式３－２'!$C$7:$L$48,10,FALSE))</f>
        <v/>
      </c>
      <c r="AY198" s="164" t="str">
        <f>IF(AY197="","",VLOOKUP(AY197,'様式３－２'!$C$7:$L$48,10,FALSE))</f>
        <v/>
      </c>
      <c r="AZ198" s="164" t="str">
        <f>IF(AZ197="","",VLOOKUP(AZ197,'様式３－２'!$C$7:$L$48,10,FALSE))</f>
        <v/>
      </c>
      <c r="BA198" s="164" t="str">
        <f>IF(BA197="","",VLOOKUP(BA197,'様式３－２'!$C$7:$L$48,10,FALSE))</f>
        <v/>
      </c>
      <c r="BB198" s="165" t="str">
        <f>IF(BB197="","",VLOOKUP(BB197,'様式３－２'!$C$7:$L$48,10,FALSE))</f>
        <v/>
      </c>
      <c r="BC198" s="163" t="str">
        <f>IF(BC197="","",VLOOKUP(BC197,'様式３－２'!$C$7:$L$48,10,FALSE))</f>
        <v/>
      </c>
      <c r="BD198" s="164" t="str">
        <f>IF(BD197="","",VLOOKUP(BD197,'様式３－２'!$C$7:$L$48,10,FALSE))</f>
        <v/>
      </c>
      <c r="BE198" s="164" t="str">
        <f>IF(BE197="","",VLOOKUP(BE197,'様式３－２'!$C$7:$L$48,10,FALSE))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77">
        <f>B197+1</f>
        <v>92</v>
      </c>
      <c r="C199" s="402"/>
      <c r="D199" s="404"/>
      <c r="E199" s="366"/>
      <c r="F199" s="405"/>
      <c r="G199" s="279"/>
      <c r="H199" s="280"/>
      <c r="I199" s="153"/>
      <c r="J199" s="154"/>
      <c r="K199" s="153"/>
      <c r="L199" s="154"/>
      <c r="M199" s="283"/>
      <c r="N199" s="284"/>
      <c r="O199" s="287"/>
      <c r="P199" s="288"/>
      <c r="Q199" s="288"/>
      <c r="R199" s="280"/>
      <c r="S199" s="256"/>
      <c r="T199" s="257"/>
      <c r="U199" s="257"/>
      <c r="V199" s="257"/>
      <c r="W199" s="258"/>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2"/>
      <c r="BG199" s="263"/>
      <c r="BH199" s="264"/>
      <c r="BI199" s="265"/>
      <c r="BJ199" s="266"/>
      <c r="BK199" s="267"/>
      <c r="BL199" s="267"/>
      <c r="BM199" s="267"/>
      <c r="BN199" s="268"/>
    </row>
    <row r="200" spans="2:66" ht="20.25" customHeight="1" x14ac:dyDescent="0.4">
      <c r="B200" s="297"/>
      <c r="C200" s="403"/>
      <c r="D200" s="406"/>
      <c r="E200" s="366"/>
      <c r="F200" s="405"/>
      <c r="G200" s="298"/>
      <c r="H200" s="299"/>
      <c r="I200" s="197"/>
      <c r="J200" s="198">
        <f>G199</f>
        <v>0</v>
      </c>
      <c r="K200" s="197"/>
      <c r="L200" s="198">
        <f>M199</f>
        <v>0</v>
      </c>
      <c r="M200" s="300"/>
      <c r="N200" s="301"/>
      <c r="O200" s="302"/>
      <c r="P200" s="303"/>
      <c r="Q200" s="303"/>
      <c r="R200" s="299"/>
      <c r="S200" s="256"/>
      <c r="T200" s="257"/>
      <c r="U200" s="257"/>
      <c r="V200" s="257"/>
      <c r="W200" s="258"/>
      <c r="X200" s="186" t="s">
        <v>203</v>
      </c>
      <c r="Y200" s="110"/>
      <c r="Z200" s="187"/>
      <c r="AA200" s="163" t="str">
        <f>IF(AA199="","",VLOOKUP(AA199,'様式３－２'!$C$7:$L$48,10,FALSE))</f>
        <v/>
      </c>
      <c r="AB200" s="164" t="str">
        <f>IF(AB199="","",VLOOKUP(AB199,'様式３－２'!$C$7:$L$48,10,FALSE))</f>
        <v/>
      </c>
      <c r="AC200" s="164" t="str">
        <f>IF(AC199="","",VLOOKUP(AC199,'様式３－２'!$C$7:$L$48,10,FALSE))</f>
        <v/>
      </c>
      <c r="AD200" s="164" t="str">
        <f>IF(AD199="","",VLOOKUP(AD199,'様式３－２'!$C$7:$L$48,10,FALSE))</f>
        <v/>
      </c>
      <c r="AE200" s="164" t="str">
        <f>IF(AE199="","",VLOOKUP(AE199,'様式３－２'!$C$7:$L$48,10,FALSE))</f>
        <v/>
      </c>
      <c r="AF200" s="164" t="str">
        <f>IF(AF199="","",VLOOKUP(AF199,'様式３－２'!$C$7:$L$48,10,FALSE))</f>
        <v/>
      </c>
      <c r="AG200" s="165" t="str">
        <f>IF(AG199="","",VLOOKUP(AG199,'様式３－２'!$C$7:$L$48,10,FALSE))</f>
        <v/>
      </c>
      <c r="AH200" s="163" t="str">
        <f>IF(AH199="","",VLOOKUP(AH199,'様式３－２'!$C$7:$L$48,10,FALSE))</f>
        <v/>
      </c>
      <c r="AI200" s="164" t="str">
        <f>IF(AI199="","",VLOOKUP(AI199,'様式３－２'!$C$7:$L$48,10,FALSE))</f>
        <v/>
      </c>
      <c r="AJ200" s="164" t="str">
        <f>IF(AJ199="","",VLOOKUP(AJ199,'様式３－２'!$C$7:$L$48,10,FALSE))</f>
        <v/>
      </c>
      <c r="AK200" s="164" t="str">
        <f>IF(AK199="","",VLOOKUP(AK199,'様式３－２'!$C$7:$L$48,10,FALSE))</f>
        <v/>
      </c>
      <c r="AL200" s="164" t="str">
        <f>IF(AL199="","",VLOOKUP(AL199,'様式３－２'!$C$7:$L$48,10,FALSE))</f>
        <v/>
      </c>
      <c r="AM200" s="164" t="str">
        <f>IF(AM199="","",VLOOKUP(AM199,'様式３－２'!$C$7:$L$48,10,FALSE))</f>
        <v/>
      </c>
      <c r="AN200" s="165" t="str">
        <f>IF(AN199="","",VLOOKUP(AN199,'様式３－２'!$C$7:$L$48,10,FALSE))</f>
        <v/>
      </c>
      <c r="AO200" s="163" t="str">
        <f>IF(AO199="","",VLOOKUP(AO199,'様式３－２'!$C$7:$L$48,10,FALSE))</f>
        <v/>
      </c>
      <c r="AP200" s="164" t="str">
        <f>IF(AP199="","",VLOOKUP(AP199,'様式３－２'!$C$7:$L$48,10,FALSE))</f>
        <v/>
      </c>
      <c r="AQ200" s="164" t="str">
        <f>IF(AQ199="","",VLOOKUP(AQ199,'様式３－２'!$C$7:$L$48,10,FALSE))</f>
        <v/>
      </c>
      <c r="AR200" s="164" t="str">
        <f>IF(AR199="","",VLOOKUP(AR199,'様式３－２'!$C$7:$L$48,10,FALSE))</f>
        <v/>
      </c>
      <c r="AS200" s="164" t="str">
        <f>IF(AS199="","",VLOOKUP(AS199,'様式３－２'!$C$7:$L$48,10,FALSE))</f>
        <v/>
      </c>
      <c r="AT200" s="164" t="str">
        <f>IF(AT199="","",VLOOKUP(AT199,'様式３－２'!$C$7:$L$48,10,FALSE))</f>
        <v/>
      </c>
      <c r="AU200" s="165" t="str">
        <f>IF(AU199="","",VLOOKUP(AU199,'様式３－２'!$C$7:$L$48,10,FALSE))</f>
        <v/>
      </c>
      <c r="AV200" s="163" t="str">
        <f>IF(AV199="","",VLOOKUP(AV199,'様式３－２'!$C$7:$L$48,10,FALSE))</f>
        <v/>
      </c>
      <c r="AW200" s="164" t="str">
        <f>IF(AW199="","",VLOOKUP(AW199,'様式３－２'!$C$7:$L$48,10,FALSE))</f>
        <v/>
      </c>
      <c r="AX200" s="164" t="str">
        <f>IF(AX199="","",VLOOKUP(AX199,'様式３－２'!$C$7:$L$48,10,FALSE))</f>
        <v/>
      </c>
      <c r="AY200" s="164" t="str">
        <f>IF(AY199="","",VLOOKUP(AY199,'様式３－２'!$C$7:$L$48,10,FALSE))</f>
        <v/>
      </c>
      <c r="AZ200" s="164" t="str">
        <f>IF(AZ199="","",VLOOKUP(AZ199,'様式３－２'!$C$7:$L$48,10,FALSE))</f>
        <v/>
      </c>
      <c r="BA200" s="164" t="str">
        <f>IF(BA199="","",VLOOKUP(BA199,'様式３－２'!$C$7:$L$48,10,FALSE))</f>
        <v/>
      </c>
      <c r="BB200" s="165" t="str">
        <f>IF(BB199="","",VLOOKUP(BB199,'様式３－２'!$C$7:$L$48,10,FALSE))</f>
        <v/>
      </c>
      <c r="BC200" s="163" t="str">
        <f>IF(BC199="","",VLOOKUP(BC199,'様式３－２'!$C$7:$L$48,10,FALSE))</f>
        <v/>
      </c>
      <c r="BD200" s="164" t="str">
        <f>IF(BD199="","",VLOOKUP(BD199,'様式３－２'!$C$7:$L$48,10,FALSE))</f>
        <v/>
      </c>
      <c r="BE200" s="164" t="str">
        <f>IF(BE199="","",VLOOKUP(BE199,'様式３－２'!$C$7:$L$48,10,FALSE))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77">
        <f>B199+1</f>
        <v>93</v>
      </c>
      <c r="C201" s="402"/>
      <c r="D201" s="404"/>
      <c r="E201" s="366"/>
      <c r="F201" s="405"/>
      <c r="G201" s="279"/>
      <c r="H201" s="280"/>
      <c r="I201" s="153"/>
      <c r="J201" s="154"/>
      <c r="K201" s="153"/>
      <c r="L201" s="154"/>
      <c r="M201" s="283"/>
      <c r="N201" s="284"/>
      <c r="O201" s="287"/>
      <c r="P201" s="288"/>
      <c r="Q201" s="288"/>
      <c r="R201" s="280"/>
      <c r="S201" s="256"/>
      <c r="T201" s="257"/>
      <c r="U201" s="257"/>
      <c r="V201" s="257"/>
      <c r="W201" s="258"/>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2"/>
      <c r="BG201" s="263"/>
      <c r="BH201" s="264"/>
      <c r="BI201" s="265"/>
      <c r="BJ201" s="266"/>
      <c r="BK201" s="267"/>
      <c r="BL201" s="267"/>
      <c r="BM201" s="267"/>
      <c r="BN201" s="268"/>
    </row>
    <row r="202" spans="2:66" ht="20.25" customHeight="1" x14ac:dyDescent="0.4">
      <c r="B202" s="297"/>
      <c r="C202" s="403"/>
      <c r="D202" s="406"/>
      <c r="E202" s="366"/>
      <c r="F202" s="405"/>
      <c r="G202" s="298"/>
      <c r="H202" s="299"/>
      <c r="I202" s="197"/>
      <c r="J202" s="198">
        <f>G201</f>
        <v>0</v>
      </c>
      <c r="K202" s="197"/>
      <c r="L202" s="198">
        <f>M201</f>
        <v>0</v>
      </c>
      <c r="M202" s="300"/>
      <c r="N202" s="301"/>
      <c r="O202" s="302"/>
      <c r="P202" s="303"/>
      <c r="Q202" s="303"/>
      <c r="R202" s="299"/>
      <c r="S202" s="256"/>
      <c r="T202" s="257"/>
      <c r="U202" s="257"/>
      <c r="V202" s="257"/>
      <c r="W202" s="258"/>
      <c r="X202" s="186" t="s">
        <v>203</v>
      </c>
      <c r="Y202" s="110"/>
      <c r="Z202" s="187"/>
      <c r="AA202" s="163" t="str">
        <f>IF(AA201="","",VLOOKUP(AA201,'様式３－２'!$C$7:$L$48,10,FALSE))</f>
        <v/>
      </c>
      <c r="AB202" s="164" t="str">
        <f>IF(AB201="","",VLOOKUP(AB201,'様式３－２'!$C$7:$L$48,10,FALSE))</f>
        <v/>
      </c>
      <c r="AC202" s="164" t="str">
        <f>IF(AC201="","",VLOOKUP(AC201,'様式３－２'!$C$7:$L$48,10,FALSE))</f>
        <v/>
      </c>
      <c r="AD202" s="164" t="str">
        <f>IF(AD201="","",VLOOKUP(AD201,'様式３－２'!$C$7:$L$48,10,FALSE))</f>
        <v/>
      </c>
      <c r="AE202" s="164" t="str">
        <f>IF(AE201="","",VLOOKUP(AE201,'様式３－２'!$C$7:$L$48,10,FALSE))</f>
        <v/>
      </c>
      <c r="AF202" s="164" t="str">
        <f>IF(AF201="","",VLOOKUP(AF201,'様式３－２'!$C$7:$L$48,10,FALSE))</f>
        <v/>
      </c>
      <c r="AG202" s="165" t="str">
        <f>IF(AG201="","",VLOOKUP(AG201,'様式３－２'!$C$7:$L$48,10,FALSE))</f>
        <v/>
      </c>
      <c r="AH202" s="163" t="str">
        <f>IF(AH201="","",VLOOKUP(AH201,'様式３－２'!$C$7:$L$48,10,FALSE))</f>
        <v/>
      </c>
      <c r="AI202" s="164" t="str">
        <f>IF(AI201="","",VLOOKUP(AI201,'様式３－２'!$C$7:$L$48,10,FALSE))</f>
        <v/>
      </c>
      <c r="AJ202" s="164" t="str">
        <f>IF(AJ201="","",VLOOKUP(AJ201,'様式３－２'!$C$7:$L$48,10,FALSE))</f>
        <v/>
      </c>
      <c r="AK202" s="164" t="str">
        <f>IF(AK201="","",VLOOKUP(AK201,'様式３－２'!$C$7:$L$48,10,FALSE))</f>
        <v/>
      </c>
      <c r="AL202" s="164" t="str">
        <f>IF(AL201="","",VLOOKUP(AL201,'様式３－２'!$C$7:$L$48,10,FALSE))</f>
        <v/>
      </c>
      <c r="AM202" s="164" t="str">
        <f>IF(AM201="","",VLOOKUP(AM201,'様式３－２'!$C$7:$L$48,10,FALSE))</f>
        <v/>
      </c>
      <c r="AN202" s="165" t="str">
        <f>IF(AN201="","",VLOOKUP(AN201,'様式３－２'!$C$7:$L$48,10,FALSE))</f>
        <v/>
      </c>
      <c r="AO202" s="163" t="str">
        <f>IF(AO201="","",VLOOKUP(AO201,'様式３－２'!$C$7:$L$48,10,FALSE))</f>
        <v/>
      </c>
      <c r="AP202" s="164" t="str">
        <f>IF(AP201="","",VLOOKUP(AP201,'様式３－２'!$C$7:$L$48,10,FALSE))</f>
        <v/>
      </c>
      <c r="AQ202" s="164" t="str">
        <f>IF(AQ201="","",VLOOKUP(AQ201,'様式３－２'!$C$7:$L$48,10,FALSE))</f>
        <v/>
      </c>
      <c r="AR202" s="164" t="str">
        <f>IF(AR201="","",VLOOKUP(AR201,'様式３－２'!$C$7:$L$48,10,FALSE))</f>
        <v/>
      </c>
      <c r="AS202" s="164" t="str">
        <f>IF(AS201="","",VLOOKUP(AS201,'様式３－２'!$C$7:$L$48,10,FALSE))</f>
        <v/>
      </c>
      <c r="AT202" s="164" t="str">
        <f>IF(AT201="","",VLOOKUP(AT201,'様式３－２'!$C$7:$L$48,10,FALSE))</f>
        <v/>
      </c>
      <c r="AU202" s="165" t="str">
        <f>IF(AU201="","",VLOOKUP(AU201,'様式３－２'!$C$7:$L$48,10,FALSE))</f>
        <v/>
      </c>
      <c r="AV202" s="163" t="str">
        <f>IF(AV201="","",VLOOKUP(AV201,'様式３－２'!$C$7:$L$48,10,FALSE))</f>
        <v/>
      </c>
      <c r="AW202" s="164" t="str">
        <f>IF(AW201="","",VLOOKUP(AW201,'様式３－２'!$C$7:$L$48,10,FALSE))</f>
        <v/>
      </c>
      <c r="AX202" s="164" t="str">
        <f>IF(AX201="","",VLOOKUP(AX201,'様式３－２'!$C$7:$L$48,10,FALSE))</f>
        <v/>
      </c>
      <c r="AY202" s="164" t="str">
        <f>IF(AY201="","",VLOOKUP(AY201,'様式３－２'!$C$7:$L$48,10,FALSE))</f>
        <v/>
      </c>
      <c r="AZ202" s="164" t="str">
        <f>IF(AZ201="","",VLOOKUP(AZ201,'様式３－２'!$C$7:$L$48,10,FALSE))</f>
        <v/>
      </c>
      <c r="BA202" s="164" t="str">
        <f>IF(BA201="","",VLOOKUP(BA201,'様式３－２'!$C$7:$L$48,10,FALSE))</f>
        <v/>
      </c>
      <c r="BB202" s="165" t="str">
        <f>IF(BB201="","",VLOOKUP(BB201,'様式３－２'!$C$7:$L$48,10,FALSE))</f>
        <v/>
      </c>
      <c r="BC202" s="163" t="str">
        <f>IF(BC201="","",VLOOKUP(BC201,'様式３－２'!$C$7:$L$48,10,FALSE))</f>
        <v/>
      </c>
      <c r="BD202" s="164" t="str">
        <f>IF(BD201="","",VLOOKUP(BD201,'様式３－２'!$C$7:$L$48,10,FALSE))</f>
        <v/>
      </c>
      <c r="BE202" s="164" t="str">
        <f>IF(BE201="","",VLOOKUP(BE201,'様式３－２'!$C$7:$L$48,10,FALSE))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77">
        <f>B201+1</f>
        <v>94</v>
      </c>
      <c r="C203" s="402"/>
      <c r="D203" s="404"/>
      <c r="E203" s="366"/>
      <c r="F203" s="405"/>
      <c r="G203" s="279"/>
      <c r="H203" s="280"/>
      <c r="I203" s="153"/>
      <c r="J203" s="154"/>
      <c r="K203" s="153"/>
      <c r="L203" s="154"/>
      <c r="M203" s="283"/>
      <c r="N203" s="284"/>
      <c r="O203" s="287"/>
      <c r="P203" s="288"/>
      <c r="Q203" s="288"/>
      <c r="R203" s="280"/>
      <c r="S203" s="256"/>
      <c r="T203" s="257"/>
      <c r="U203" s="257"/>
      <c r="V203" s="257"/>
      <c r="W203" s="258"/>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2"/>
      <c r="BG203" s="263"/>
      <c r="BH203" s="264"/>
      <c r="BI203" s="265"/>
      <c r="BJ203" s="266"/>
      <c r="BK203" s="267"/>
      <c r="BL203" s="267"/>
      <c r="BM203" s="267"/>
      <c r="BN203" s="268"/>
    </row>
    <row r="204" spans="2:66" ht="20.25" customHeight="1" x14ac:dyDescent="0.4">
      <c r="B204" s="297"/>
      <c r="C204" s="403"/>
      <c r="D204" s="406"/>
      <c r="E204" s="366"/>
      <c r="F204" s="405"/>
      <c r="G204" s="298"/>
      <c r="H204" s="299"/>
      <c r="I204" s="197"/>
      <c r="J204" s="198">
        <f>G203</f>
        <v>0</v>
      </c>
      <c r="K204" s="197"/>
      <c r="L204" s="198">
        <f>M203</f>
        <v>0</v>
      </c>
      <c r="M204" s="300"/>
      <c r="N204" s="301"/>
      <c r="O204" s="302"/>
      <c r="P204" s="303"/>
      <c r="Q204" s="303"/>
      <c r="R204" s="299"/>
      <c r="S204" s="256"/>
      <c r="T204" s="257"/>
      <c r="U204" s="257"/>
      <c r="V204" s="257"/>
      <c r="W204" s="258"/>
      <c r="X204" s="186" t="s">
        <v>203</v>
      </c>
      <c r="Y204" s="110"/>
      <c r="Z204" s="187"/>
      <c r="AA204" s="163" t="str">
        <f>IF(AA203="","",VLOOKUP(AA203,'様式３－２'!$C$7:$L$48,10,FALSE))</f>
        <v/>
      </c>
      <c r="AB204" s="164" t="str">
        <f>IF(AB203="","",VLOOKUP(AB203,'様式３－２'!$C$7:$L$48,10,FALSE))</f>
        <v/>
      </c>
      <c r="AC204" s="164" t="str">
        <f>IF(AC203="","",VLOOKUP(AC203,'様式３－２'!$C$7:$L$48,10,FALSE))</f>
        <v/>
      </c>
      <c r="AD204" s="164" t="str">
        <f>IF(AD203="","",VLOOKUP(AD203,'様式３－２'!$C$7:$L$48,10,FALSE))</f>
        <v/>
      </c>
      <c r="AE204" s="164" t="str">
        <f>IF(AE203="","",VLOOKUP(AE203,'様式３－２'!$C$7:$L$48,10,FALSE))</f>
        <v/>
      </c>
      <c r="AF204" s="164" t="str">
        <f>IF(AF203="","",VLOOKUP(AF203,'様式３－２'!$C$7:$L$48,10,FALSE))</f>
        <v/>
      </c>
      <c r="AG204" s="165" t="str">
        <f>IF(AG203="","",VLOOKUP(AG203,'様式３－２'!$C$7:$L$48,10,FALSE))</f>
        <v/>
      </c>
      <c r="AH204" s="163" t="str">
        <f>IF(AH203="","",VLOOKUP(AH203,'様式３－２'!$C$7:$L$48,10,FALSE))</f>
        <v/>
      </c>
      <c r="AI204" s="164" t="str">
        <f>IF(AI203="","",VLOOKUP(AI203,'様式３－２'!$C$7:$L$48,10,FALSE))</f>
        <v/>
      </c>
      <c r="AJ204" s="164" t="str">
        <f>IF(AJ203="","",VLOOKUP(AJ203,'様式３－２'!$C$7:$L$48,10,FALSE))</f>
        <v/>
      </c>
      <c r="AK204" s="164" t="str">
        <f>IF(AK203="","",VLOOKUP(AK203,'様式３－２'!$C$7:$L$48,10,FALSE))</f>
        <v/>
      </c>
      <c r="AL204" s="164" t="str">
        <f>IF(AL203="","",VLOOKUP(AL203,'様式３－２'!$C$7:$L$48,10,FALSE))</f>
        <v/>
      </c>
      <c r="AM204" s="164" t="str">
        <f>IF(AM203="","",VLOOKUP(AM203,'様式３－２'!$C$7:$L$48,10,FALSE))</f>
        <v/>
      </c>
      <c r="AN204" s="165" t="str">
        <f>IF(AN203="","",VLOOKUP(AN203,'様式３－２'!$C$7:$L$48,10,FALSE))</f>
        <v/>
      </c>
      <c r="AO204" s="163" t="str">
        <f>IF(AO203="","",VLOOKUP(AO203,'様式３－２'!$C$7:$L$48,10,FALSE))</f>
        <v/>
      </c>
      <c r="AP204" s="164" t="str">
        <f>IF(AP203="","",VLOOKUP(AP203,'様式３－２'!$C$7:$L$48,10,FALSE))</f>
        <v/>
      </c>
      <c r="AQ204" s="164" t="str">
        <f>IF(AQ203="","",VLOOKUP(AQ203,'様式３－２'!$C$7:$L$48,10,FALSE))</f>
        <v/>
      </c>
      <c r="AR204" s="164" t="str">
        <f>IF(AR203="","",VLOOKUP(AR203,'様式３－２'!$C$7:$L$48,10,FALSE))</f>
        <v/>
      </c>
      <c r="AS204" s="164" t="str">
        <f>IF(AS203="","",VLOOKUP(AS203,'様式３－２'!$C$7:$L$48,10,FALSE))</f>
        <v/>
      </c>
      <c r="AT204" s="164" t="str">
        <f>IF(AT203="","",VLOOKUP(AT203,'様式３－２'!$C$7:$L$48,10,FALSE))</f>
        <v/>
      </c>
      <c r="AU204" s="165" t="str">
        <f>IF(AU203="","",VLOOKUP(AU203,'様式３－２'!$C$7:$L$48,10,FALSE))</f>
        <v/>
      </c>
      <c r="AV204" s="163" t="str">
        <f>IF(AV203="","",VLOOKUP(AV203,'様式３－２'!$C$7:$L$48,10,FALSE))</f>
        <v/>
      </c>
      <c r="AW204" s="164" t="str">
        <f>IF(AW203="","",VLOOKUP(AW203,'様式３－２'!$C$7:$L$48,10,FALSE))</f>
        <v/>
      </c>
      <c r="AX204" s="164" t="str">
        <f>IF(AX203="","",VLOOKUP(AX203,'様式３－２'!$C$7:$L$48,10,FALSE))</f>
        <v/>
      </c>
      <c r="AY204" s="164" t="str">
        <f>IF(AY203="","",VLOOKUP(AY203,'様式３－２'!$C$7:$L$48,10,FALSE))</f>
        <v/>
      </c>
      <c r="AZ204" s="164" t="str">
        <f>IF(AZ203="","",VLOOKUP(AZ203,'様式３－２'!$C$7:$L$48,10,FALSE))</f>
        <v/>
      </c>
      <c r="BA204" s="164" t="str">
        <f>IF(BA203="","",VLOOKUP(BA203,'様式３－２'!$C$7:$L$48,10,FALSE))</f>
        <v/>
      </c>
      <c r="BB204" s="165" t="str">
        <f>IF(BB203="","",VLOOKUP(BB203,'様式３－２'!$C$7:$L$48,10,FALSE))</f>
        <v/>
      </c>
      <c r="BC204" s="163" t="str">
        <f>IF(BC203="","",VLOOKUP(BC203,'様式３－２'!$C$7:$L$48,10,FALSE))</f>
        <v/>
      </c>
      <c r="BD204" s="164" t="str">
        <f>IF(BD203="","",VLOOKUP(BD203,'様式３－２'!$C$7:$L$48,10,FALSE))</f>
        <v/>
      </c>
      <c r="BE204" s="164" t="str">
        <f>IF(BE203="","",VLOOKUP(BE203,'様式３－２'!$C$7:$L$48,10,FALSE))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77">
        <f>B203+1</f>
        <v>95</v>
      </c>
      <c r="C205" s="402"/>
      <c r="D205" s="404"/>
      <c r="E205" s="366"/>
      <c r="F205" s="405"/>
      <c r="G205" s="279"/>
      <c r="H205" s="280"/>
      <c r="I205" s="153"/>
      <c r="J205" s="154"/>
      <c r="K205" s="153"/>
      <c r="L205" s="154"/>
      <c r="M205" s="283"/>
      <c r="N205" s="284"/>
      <c r="O205" s="287"/>
      <c r="P205" s="288"/>
      <c r="Q205" s="288"/>
      <c r="R205" s="280"/>
      <c r="S205" s="256"/>
      <c r="T205" s="257"/>
      <c r="U205" s="257"/>
      <c r="V205" s="257"/>
      <c r="W205" s="258"/>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2"/>
      <c r="BG205" s="263"/>
      <c r="BH205" s="264"/>
      <c r="BI205" s="265"/>
      <c r="BJ205" s="266"/>
      <c r="BK205" s="267"/>
      <c r="BL205" s="267"/>
      <c r="BM205" s="267"/>
      <c r="BN205" s="268"/>
    </row>
    <row r="206" spans="2:66" ht="20.25" customHeight="1" x14ac:dyDescent="0.4">
      <c r="B206" s="297"/>
      <c r="C206" s="403"/>
      <c r="D206" s="406"/>
      <c r="E206" s="366"/>
      <c r="F206" s="405"/>
      <c r="G206" s="298"/>
      <c r="H206" s="299"/>
      <c r="I206" s="197"/>
      <c r="J206" s="198">
        <f>G205</f>
        <v>0</v>
      </c>
      <c r="K206" s="197"/>
      <c r="L206" s="198">
        <f>M205</f>
        <v>0</v>
      </c>
      <c r="M206" s="300"/>
      <c r="N206" s="301"/>
      <c r="O206" s="302"/>
      <c r="P206" s="303"/>
      <c r="Q206" s="303"/>
      <c r="R206" s="299"/>
      <c r="S206" s="256"/>
      <c r="T206" s="257"/>
      <c r="U206" s="257"/>
      <c r="V206" s="257"/>
      <c r="W206" s="258"/>
      <c r="X206" s="186" t="s">
        <v>203</v>
      </c>
      <c r="Y206" s="110"/>
      <c r="Z206" s="187"/>
      <c r="AA206" s="163" t="str">
        <f>IF(AA205="","",VLOOKUP(AA205,'様式３－２'!$C$7:$L$48,10,FALSE))</f>
        <v/>
      </c>
      <c r="AB206" s="164" t="str">
        <f>IF(AB205="","",VLOOKUP(AB205,'様式３－２'!$C$7:$L$48,10,FALSE))</f>
        <v/>
      </c>
      <c r="AC206" s="164" t="str">
        <f>IF(AC205="","",VLOOKUP(AC205,'様式３－２'!$C$7:$L$48,10,FALSE))</f>
        <v/>
      </c>
      <c r="AD206" s="164" t="str">
        <f>IF(AD205="","",VLOOKUP(AD205,'様式３－２'!$C$7:$L$48,10,FALSE))</f>
        <v/>
      </c>
      <c r="AE206" s="164" t="str">
        <f>IF(AE205="","",VLOOKUP(AE205,'様式３－２'!$C$7:$L$48,10,FALSE))</f>
        <v/>
      </c>
      <c r="AF206" s="164" t="str">
        <f>IF(AF205="","",VLOOKUP(AF205,'様式３－２'!$C$7:$L$48,10,FALSE))</f>
        <v/>
      </c>
      <c r="AG206" s="165" t="str">
        <f>IF(AG205="","",VLOOKUP(AG205,'様式３－２'!$C$7:$L$48,10,FALSE))</f>
        <v/>
      </c>
      <c r="AH206" s="163" t="str">
        <f>IF(AH205="","",VLOOKUP(AH205,'様式３－２'!$C$7:$L$48,10,FALSE))</f>
        <v/>
      </c>
      <c r="AI206" s="164" t="str">
        <f>IF(AI205="","",VLOOKUP(AI205,'様式３－２'!$C$7:$L$48,10,FALSE))</f>
        <v/>
      </c>
      <c r="AJ206" s="164" t="str">
        <f>IF(AJ205="","",VLOOKUP(AJ205,'様式３－２'!$C$7:$L$48,10,FALSE))</f>
        <v/>
      </c>
      <c r="AK206" s="164" t="str">
        <f>IF(AK205="","",VLOOKUP(AK205,'様式３－２'!$C$7:$L$48,10,FALSE))</f>
        <v/>
      </c>
      <c r="AL206" s="164" t="str">
        <f>IF(AL205="","",VLOOKUP(AL205,'様式３－２'!$C$7:$L$48,10,FALSE))</f>
        <v/>
      </c>
      <c r="AM206" s="164" t="str">
        <f>IF(AM205="","",VLOOKUP(AM205,'様式３－２'!$C$7:$L$48,10,FALSE))</f>
        <v/>
      </c>
      <c r="AN206" s="165" t="str">
        <f>IF(AN205="","",VLOOKUP(AN205,'様式３－２'!$C$7:$L$48,10,FALSE))</f>
        <v/>
      </c>
      <c r="AO206" s="163" t="str">
        <f>IF(AO205="","",VLOOKUP(AO205,'様式３－２'!$C$7:$L$48,10,FALSE))</f>
        <v/>
      </c>
      <c r="AP206" s="164" t="str">
        <f>IF(AP205="","",VLOOKUP(AP205,'様式３－２'!$C$7:$L$48,10,FALSE))</f>
        <v/>
      </c>
      <c r="AQ206" s="164" t="str">
        <f>IF(AQ205="","",VLOOKUP(AQ205,'様式３－２'!$C$7:$L$48,10,FALSE))</f>
        <v/>
      </c>
      <c r="AR206" s="164" t="str">
        <f>IF(AR205="","",VLOOKUP(AR205,'様式３－２'!$C$7:$L$48,10,FALSE))</f>
        <v/>
      </c>
      <c r="AS206" s="164" t="str">
        <f>IF(AS205="","",VLOOKUP(AS205,'様式３－２'!$C$7:$L$48,10,FALSE))</f>
        <v/>
      </c>
      <c r="AT206" s="164" t="str">
        <f>IF(AT205="","",VLOOKUP(AT205,'様式３－２'!$C$7:$L$48,10,FALSE))</f>
        <v/>
      </c>
      <c r="AU206" s="165" t="str">
        <f>IF(AU205="","",VLOOKUP(AU205,'様式３－２'!$C$7:$L$48,10,FALSE))</f>
        <v/>
      </c>
      <c r="AV206" s="163" t="str">
        <f>IF(AV205="","",VLOOKUP(AV205,'様式３－２'!$C$7:$L$48,10,FALSE))</f>
        <v/>
      </c>
      <c r="AW206" s="164" t="str">
        <f>IF(AW205="","",VLOOKUP(AW205,'様式３－２'!$C$7:$L$48,10,FALSE))</f>
        <v/>
      </c>
      <c r="AX206" s="164" t="str">
        <f>IF(AX205="","",VLOOKUP(AX205,'様式３－２'!$C$7:$L$48,10,FALSE))</f>
        <v/>
      </c>
      <c r="AY206" s="164" t="str">
        <f>IF(AY205="","",VLOOKUP(AY205,'様式３－２'!$C$7:$L$48,10,FALSE))</f>
        <v/>
      </c>
      <c r="AZ206" s="164" t="str">
        <f>IF(AZ205="","",VLOOKUP(AZ205,'様式３－２'!$C$7:$L$48,10,FALSE))</f>
        <v/>
      </c>
      <c r="BA206" s="164" t="str">
        <f>IF(BA205="","",VLOOKUP(BA205,'様式３－２'!$C$7:$L$48,10,FALSE))</f>
        <v/>
      </c>
      <c r="BB206" s="165" t="str">
        <f>IF(BB205="","",VLOOKUP(BB205,'様式３－２'!$C$7:$L$48,10,FALSE))</f>
        <v/>
      </c>
      <c r="BC206" s="163" t="str">
        <f>IF(BC205="","",VLOOKUP(BC205,'様式３－２'!$C$7:$L$48,10,FALSE))</f>
        <v/>
      </c>
      <c r="BD206" s="164" t="str">
        <f>IF(BD205="","",VLOOKUP(BD205,'様式３－２'!$C$7:$L$48,10,FALSE))</f>
        <v/>
      </c>
      <c r="BE206" s="164" t="str">
        <f>IF(BE205="","",VLOOKUP(BE205,'様式３－２'!$C$7:$L$48,10,FALSE))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77">
        <f>B205+1</f>
        <v>96</v>
      </c>
      <c r="C207" s="402"/>
      <c r="D207" s="404"/>
      <c r="E207" s="366"/>
      <c r="F207" s="405"/>
      <c r="G207" s="279"/>
      <c r="H207" s="280"/>
      <c r="I207" s="153"/>
      <c r="J207" s="154"/>
      <c r="K207" s="153"/>
      <c r="L207" s="154"/>
      <c r="M207" s="283"/>
      <c r="N207" s="284"/>
      <c r="O207" s="287"/>
      <c r="P207" s="288"/>
      <c r="Q207" s="288"/>
      <c r="R207" s="280"/>
      <c r="S207" s="256"/>
      <c r="T207" s="257"/>
      <c r="U207" s="257"/>
      <c r="V207" s="257"/>
      <c r="W207" s="258"/>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2"/>
      <c r="BG207" s="263"/>
      <c r="BH207" s="264"/>
      <c r="BI207" s="265"/>
      <c r="BJ207" s="266"/>
      <c r="BK207" s="267"/>
      <c r="BL207" s="267"/>
      <c r="BM207" s="267"/>
      <c r="BN207" s="268"/>
    </row>
    <row r="208" spans="2:66" ht="20.25" customHeight="1" x14ac:dyDescent="0.4">
      <c r="B208" s="297"/>
      <c r="C208" s="403"/>
      <c r="D208" s="406"/>
      <c r="E208" s="366"/>
      <c r="F208" s="405"/>
      <c r="G208" s="298"/>
      <c r="H208" s="299"/>
      <c r="I208" s="197"/>
      <c r="J208" s="198">
        <f>G207</f>
        <v>0</v>
      </c>
      <c r="K208" s="197"/>
      <c r="L208" s="198">
        <f>M207</f>
        <v>0</v>
      </c>
      <c r="M208" s="300"/>
      <c r="N208" s="301"/>
      <c r="O208" s="302"/>
      <c r="P208" s="303"/>
      <c r="Q208" s="303"/>
      <c r="R208" s="299"/>
      <c r="S208" s="256"/>
      <c r="T208" s="257"/>
      <c r="U208" s="257"/>
      <c r="V208" s="257"/>
      <c r="W208" s="258"/>
      <c r="X208" s="186" t="s">
        <v>203</v>
      </c>
      <c r="Y208" s="110"/>
      <c r="Z208" s="187"/>
      <c r="AA208" s="163" t="str">
        <f>IF(AA207="","",VLOOKUP(AA207,'様式３－２'!$C$7:$L$48,10,FALSE))</f>
        <v/>
      </c>
      <c r="AB208" s="164" t="str">
        <f>IF(AB207="","",VLOOKUP(AB207,'様式３－２'!$C$7:$L$48,10,FALSE))</f>
        <v/>
      </c>
      <c r="AC208" s="164" t="str">
        <f>IF(AC207="","",VLOOKUP(AC207,'様式３－２'!$C$7:$L$48,10,FALSE))</f>
        <v/>
      </c>
      <c r="AD208" s="164" t="str">
        <f>IF(AD207="","",VLOOKUP(AD207,'様式３－２'!$C$7:$L$48,10,FALSE))</f>
        <v/>
      </c>
      <c r="AE208" s="164" t="str">
        <f>IF(AE207="","",VLOOKUP(AE207,'様式３－２'!$C$7:$L$48,10,FALSE))</f>
        <v/>
      </c>
      <c r="AF208" s="164" t="str">
        <f>IF(AF207="","",VLOOKUP(AF207,'様式３－２'!$C$7:$L$48,10,FALSE))</f>
        <v/>
      </c>
      <c r="AG208" s="165" t="str">
        <f>IF(AG207="","",VLOOKUP(AG207,'様式３－２'!$C$7:$L$48,10,FALSE))</f>
        <v/>
      </c>
      <c r="AH208" s="163" t="str">
        <f>IF(AH207="","",VLOOKUP(AH207,'様式３－２'!$C$7:$L$48,10,FALSE))</f>
        <v/>
      </c>
      <c r="AI208" s="164" t="str">
        <f>IF(AI207="","",VLOOKUP(AI207,'様式３－２'!$C$7:$L$48,10,FALSE))</f>
        <v/>
      </c>
      <c r="AJ208" s="164" t="str">
        <f>IF(AJ207="","",VLOOKUP(AJ207,'様式３－２'!$C$7:$L$48,10,FALSE))</f>
        <v/>
      </c>
      <c r="AK208" s="164" t="str">
        <f>IF(AK207="","",VLOOKUP(AK207,'様式３－２'!$C$7:$L$48,10,FALSE))</f>
        <v/>
      </c>
      <c r="AL208" s="164" t="str">
        <f>IF(AL207="","",VLOOKUP(AL207,'様式３－２'!$C$7:$L$48,10,FALSE))</f>
        <v/>
      </c>
      <c r="AM208" s="164" t="str">
        <f>IF(AM207="","",VLOOKUP(AM207,'様式３－２'!$C$7:$L$48,10,FALSE))</f>
        <v/>
      </c>
      <c r="AN208" s="165" t="str">
        <f>IF(AN207="","",VLOOKUP(AN207,'様式３－２'!$C$7:$L$48,10,FALSE))</f>
        <v/>
      </c>
      <c r="AO208" s="163" t="str">
        <f>IF(AO207="","",VLOOKUP(AO207,'様式３－２'!$C$7:$L$48,10,FALSE))</f>
        <v/>
      </c>
      <c r="AP208" s="164" t="str">
        <f>IF(AP207="","",VLOOKUP(AP207,'様式３－２'!$C$7:$L$48,10,FALSE))</f>
        <v/>
      </c>
      <c r="AQ208" s="164" t="str">
        <f>IF(AQ207="","",VLOOKUP(AQ207,'様式３－２'!$C$7:$L$48,10,FALSE))</f>
        <v/>
      </c>
      <c r="AR208" s="164" t="str">
        <f>IF(AR207="","",VLOOKUP(AR207,'様式３－２'!$C$7:$L$48,10,FALSE))</f>
        <v/>
      </c>
      <c r="AS208" s="164" t="str">
        <f>IF(AS207="","",VLOOKUP(AS207,'様式３－２'!$C$7:$L$48,10,FALSE))</f>
        <v/>
      </c>
      <c r="AT208" s="164" t="str">
        <f>IF(AT207="","",VLOOKUP(AT207,'様式３－２'!$C$7:$L$48,10,FALSE))</f>
        <v/>
      </c>
      <c r="AU208" s="165" t="str">
        <f>IF(AU207="","",VLOOKUP(AU207,'様式３－２'!$C$7:$L$48,10,FALSE))</f>
        <v/>
      </c>
      <c r="AV208" s="163" t="str">
        <f>IF(AV207="","",VLOOKUP(AV207,'様式３－２'!$C$7:$L$48,10,FALSE))</f>
        <v/>
      </c>
      <c r="AW208" s="164" t="str">
        <f>IF(AW207="","",VLOOKUP(AW207,'様式３－２'!$C$7:$L$48,10,FALSE))</f>
        <v/>
      </c>
      <c r="AX208" s="164" t="str">
        <f>IF(AX207="","",VLOOKUP(AX207,'様式３－２'!$C$7:$L$48,10,FALSE))</f>
        <v/>
      </c>
      <c r="AY208" s="164" t="str">
        <f>IF(AY207="","",VLOOKUP(AY207,'様式３－２'!$C$7:$L$48,10,FALSE))</f>
        <v/>
      </c>
      <c r="AZ208" s="164" t="str">
        <f>IF(AZ207="","",VLOOKUP(AZ207,'様式３－２'!$C$7:$L$48,10,FALSE))</f>
        <v/>
      </c>
      <c r="BA208" s="164" t="str">
        <f>IF(BA207="","",VLOOKUP(BA207,'様式３－２'!$C$7:$L$48,10,FALSE))</f>
        <v/>
      </c>
      <c r="BB208" s="165" t="str">
        <f>IF(BB207="","",VLOOKUP(BB207,'様式３－２'!$C$7:$L$48,10,FALSE))</f>
        <v/>
      </c>
      <c r="BC208" s="163" t="str">
        <f>IF(BC207="","",VLOOKUP(BC207,'様式３－２'!$C$7:$L$48,10,FALSE))</f>
        <v/>
      </c>
      <c r="BD208" s="164" t="str">
        <f>IF(BD207="","",VLOOKUP(BD207,'様式３－２'!$C$7:$L$48,10,FALSE))</f>
        <v/>
      </c>
      <c r="BE208" s="164" t="str">
        <f>IF(BE207="","",VLOOKUP(BE207,'様式３－２'!$C$7:$L$48,10,FALSE))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77">
        <f>B207+1</f>
        <v>97</v>
      </c>
      <c r="C209" s="402"/>
      <c r="D209" s="404"/>
      <c r="E209" s="366"/>
      <c r="F209" s="405"/>
      <c r="G209" s="279"/>
      <c r="H209" s="280"/>
      <c r="I209" s="153"/>
      <c r="J209" s="154"/>
      <c r="K209" s="153"/>
      <c r="L209" s="154"/>
      <c r="M209" s="283"/>
      <c r="N209" s="284"/>
      <c r="O209" s="287"/>
      <c r="P209" s="288"/>
      <c r="Q209" s="288"/>
      <c r="R209" s="280"/>
      <c r="S209" s="256"/>
      <c r="T209" s="257"/>
      <c r="U209" s="257"/>
      <c r="V209" s="257"/>
      <c r="W209" s="258"/>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2"/>
      <c r="BG209" s="263"/>
      <c r="BH209" s="264"/>
      <c r="BI209" s="265"/>
      <c r="BJ209" s="266"/>
      <c r="BK209" s="267"/>
      <c r="BL209" s="267"/>
      <c r="BM209" s="267"/>
      <c r="BN209" s="268"/>
    </row>
    <row r="210" spans="2:66" ht="20.25" customHeight="1" x14ac:dyDescent="0.4">
      <c r="B210" s="297"/>
      <c r="C210" s="403"/>
      <c r="D210" s="406"/>
      <c r="E210" s="366"/>
      <c r="F210" s="405"/>
      <c r="G210" s="298"/>
      <c r="H210" s="299"/>
      <c r="I210" s="197"/>
      <c r="J210" s="198">
        <f>G209</f>
        <v>0</v>
      </c>
      <c r="K210" s="197"/>
      <c r="L210" s="198">
        <f>M209</f>
        <v>0</v>
      </c>
      <c r="M210" s="300"/>
      <c r="N210" s="301"/>
      <c r="O210" s="302"/>
      <c r="P210" s="303"/>
      <c r="Q210" s="303"/>
      <c r="R210" s="299"/>
      <c r="S210" s="256"/>
      <c r="T210" s="257"/>
      <c r="U210" s="257"/>
      <c r="V210" s="257"/>
      <c r="W210" s="258"/>
      <c r="X210" s="186" t="s">
        <v>203</v>
      </c>
      <c r="Y210" s="110"/>
      <c r="Z210" s="187"/>
      <c r="AA210" s="163" t="str">
        <f>IF(AA209="","",VLOOKUP(AA209,'様式３－２'!$C$7:$L$48,10,FALSE))</f>
        <v/>
      </c>
      <c r="AB210" s="164" t="str">
        <f>IF(AB209="","",VLOOKUP(AB209,'様式３－２'!$C$7:$L$48,10,FALSE))</f>
        <v/>
      </c>
      <c r="AC210" s="164" t="str">
        <f>IF(AC209="","",VLOOKUP(AC209,'様式３－２'!$C$7:$L$48,10,FALSE))</f>
        <v/>
      </c>
      <c r="AD210" s="164" t="str">
        <f>IF(AD209="","",VLOOKUP(AD209,'様式３－２'!$C$7:$L$48,10,FALSE))</f>
        <v/>
      </c>
      <c r="AE210" s="164" t="str">
        <f>IF(AE209="","",VLOOKUP(AE209,'様式３－２'!$C$7:$L$48,10,FALSE))</f>
        <v/>
      </c>
      <c r="AF210" s="164" t="str">
        <f>IF(AF209="","",VLOOKUP(AF209,'様式３－２'!$C$7:$L$48,10,FALSE))</f>
        <v/>
      </c>
      <c r="AG210" s="165" t="str">
        <f>IF(AG209="","",VLOOKUP(AG209,'様式３－２'!$C$7:$L$48,10,FALSE))</f>
        <v/>
      </c>
      <c r="AH210" s="163" t="str">
        <f>IF(AH209="","",VLOOKUP(AH209,'様式３－２'!$C$7:$L$48,10,FALSE))</f>
        <v/>
      </c>
      <c r="AI210" s="164" t="str">
        <f>IF(AI209="","",VLOOKUP(AI209,'様式３－２'!$C$7:$L$48,10,FALSE))</f>
        <v/>
      </c>
      <c r="AJ210" s="164" t="str">
        <f>IF(AJ209="","",VLOOKUP(AJ209,'様式３－２'!$C$7:$L$48,10,FALSE))</f>
        <v/>
      </c>
      <c r="AK210" s="164" t="str">
        <f>IF(AK209="","",VLOOKUP(AK209,'様式３－２'!$C$7:$L$48,10,FALSE))</f>
        <v/>
      </c>
      <c r="AL210" s="164" t="str">
        <f>IF(AL209="","",VLOOKUP(AL209,'様式３－２'!$C$7:$L$48,10,FALSE))</f>
        <v/>
      </c>
      <c r="AM210" s="164" t="str">
        <f>IF(AM209="","",VLOOKUP(AM209,'様式３－２'!$C$7:$L$48,10,FALSE))</f>
        <v/>
      </c>
      <c r="AN210" s="165" t="str">
        <f>IF(AN209="","",VLOOKUP(AN209,'様式３－２'!$C$7:$L$48,10,FALSE))</f>
        <v/>
      </c>
      <c r="AO210" s="163" t="str">
        <f>IF(AO209="","",VLOOKUP(AO209,'様式３－２'!$C$7:$L$48,10,FALSE))</f>
        <v/>
      </c>
      <c r="AP210" s="164" t="str">
        <f>IF(AP209="","",VLOOKUP(AP209,'様式３－２'!$C$7:$L$48,10,FALSE))</f>
        <v/>
      </c>
      <c r="AQ210" s="164" t="str">
        <f>IF(AQ209="","",VLOOKUP(AQ209,'様式３－２'!$C$7:$L$48,10,FALSE))</f>
        <v/>
      </c>
      <c r="AR210" s="164" t="str">
        <f>IF(AR209="","",VLOOKUP(AR209,'様式３－２'!$C$7:$L$48,10,FALSE))</f>
        <v/>
      </c>
      <c r="AS210" s="164" t="str">
        <f>IF(AS209="","",VLOOKUP(AS209,'様式３－２'!$C$7:$L$48,10,FALSE))</f>
        <v/>
      </c>
      <c r="AT210" s="164" t="str">
        <f>IF(AT209="","",VLOOKUP(AT209,'様式３－２'!$C$7:$L$48,10,FALSE))</f>
        <v/>
      </c>
      <c r="AU210" s="165" t="str">
        <f>IF(AU209="","",VLOOKUP(AU209,'様式３－２'!$C$7:$L$48,10,FALSE))</f>
        <v/>
      </c>
      <c r="AV210" s="163" t="str">
        <f>IF(AV209="","",VLOOKUP(AV209,'様式３－２'!$C$7:$L$48,10,FALSE))</f>
        <v/>
      </c>
      <c r="AW210" s="164" t="str">
        <f>IF(AW209="","",VLOOKUP(AW209,'様式３－２'!$C$7:$L$48,10,FALSE))</f>
        <v/>
      </c>
      <c r="AX210" s="164" t="str">
        <f>IF(AX209="","",VLOOKUP(AX209,'様式３－２'!$C$7:$L$48,10,FALSE))</f>
        <v/>
      </c>
      <c r="AY210" s="164" t="str">
        <f>IF(AY209="","",VLOOKUP(AY209,'様式３－２'!$C$7:$L$48,10,FALSE))</f>
        <v/>
      </c>
      <c r="AZ210" s="164" t="str">
        <f>IF(AZ209="","",VLOOKUP(AZ209,'様式３－２'!$C$7:$L$48,10,FALSE))</f>
        <v/>
      </c>
      <c r="BA210" s="164" t="str">
        <f>IF(BA209="","",VLOOKUP(BA209,'様式３－２'!$C$7:$L$48,10,FALSE))</f>
        <v/>
      </c>
      <c r="BB210" s="165" t="str">
        <f>IF(BB209="","",VLOOKUP(BB209,'様式３－２'!$C$7:$L$48,10,FALSE))</f>
        <v/>
      </c>
      <c r="BC210" s="163" t="str">
        <f>IF(BC209="","",VLOOKUP(BC209,'様式３－２'!$C$7:$L$48,10,FALSE))</f>
        <v/>
      </c>
      <c r="BD210" s="164" t="str">
        <f>IF(BD209="","",VLOOKUP(BD209,'様式３－２'!$C$7:$L$48,10,FALSE))</f>
        <v/>
      </c>
      <c r="BE210" s="164" t="str">
        <f>IF(BE209="","",VLOOKUP(BE209,'様式３－２'!$C$7:$L$48,10,FALSE))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77">
        <f>B209+1</f>
        <v>98</v>
      </c>
      <c r="C211" s="402"/>
      <c r="D211" s="404"/>
      <c r="E211" s="366"/>
      <c r="F211" s="405"/>
      <c r="G211" s="279"/>
      <c r="H211" s="280"/>
      <c r="I211" s="153"/>
      <c r="J211" s="154"/>
      <c r="K211" s="153"/>
      <c r="L211" s="154"/>
      <c r="M211" s="283"/>
      <c r="N211" s="284"/>
      <c r="O211" s="287"/>
      <c r="P211" s="288"/>
      <c r="Q211" s="288"/>
      <c r="R211" s="280"/>
      <c r="S211" s="256"/>
      <c r="T211" s="257"/>
      <c r="U211" s="257"/>
      <c r="V211" s="257"/>
      <c r="W211" s="258"/>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2"/>
      <c r="BG211" s="263"/>
      <c r="BH211" s="264"/>
      <c r="BI211" s="265"/>
      <c r="BJ211" s="266"/>
      <c r="BK211" s="267"/>
      <c r="BL211" s="267"/>
      <c r="BM211" s="267"/>
      <c r="BN211" s="268"/>
    </row>
    <row r="212" spans="2:66" ht="20.25" customHeight="1" x14ac:dyDescent="0.4">
      <c r="B212" s="297"/>
      <c r="C212" s="403"/>
      <c r="D212" s="406"/>
      <c r="E212" s="366"/>
      <c r="F212" s="405"/>
      <c r="G212" s="298"/>
      <c r="H212" s="299"/>
      <c r="I212" s="197"/>
      <c r="J212" s="198">
        <f>G211</f>
        <v>0</v>
      </c>
      <c r="K212" s="197"/>
      <c r="L212" s="198">
        <f>M211</f>
        <v>0</v>
      </c>
      <c r="M212" s="300"/>
      <c r="N212" s="301"/>
      <c r="O212" s="302"/>
      <c r="P212" s="303"/>
      <c r="Q212" s="303"/>
      <c r="R212" s="299"/>
      <c r="S212" s="256"/>
      <c r="T212" s="257"/>
      <c r="U212" s="257"/>
      <c r="V212" s="257"/>
      <c r="W212" s="258"/>
      <c r="X212" s="186" t="s">
        <v>203</v>
      </c>
      <c r="Y212" s="110"/>
      <c r="Z212" s="187"/>
      <c r="AA212" s="163" t="str">
        <f>IF(AA211="","",VLOOKUP(AA211,'様式３－２'!$C$7:$L$48,10,FALSE))</f>
        <v/>
      </c>
      <c r="AB212" s="164" t="str">
        <f>IF(AB211="","",VLOOKUP(AB211,'様式３－２'!$C$7:$L$48,10,FALSE))</f>
        <v/>
      </c>
      <c r="AC212" s="164" t="str">
        <f>IF(AC211="","",VLOOKUP(AC211,'様式３－２'!$C$7:$L$48,10,FALSE))</f>
        <v/>
      </c>
      <c r="AD212" s="164" t="str">
        <f>IF(AD211="","",VLOOKUP(AD211,'様式３－２'!$C$7:$L$48,10,FALSE))</f>
        <v/>
      </c>
      <c r="AE212" s="164" t="str">
        <f>IF(AE211="","",VLOOKUP(AE211,'様式３－２'!$C$7:$L$48,10,FALSE))</f>
        <v/>
      </c>
      <c r="AF212" s="164" t="str">
        <f>IF(AF211="","",VLOOKUP(AF211,'様式３－２'!$C$7:$L$48,10,FALSE))</f>
        <v/>
      </c>
      <c r="AG212" s="165" t="str">
        <f>IF(AG211="","",VLOOKUP(AG211,'様式３－２'!$C$7:$L$48,10,FALSE))</f>
        <v/>
      </c>
      <c r="AH212" s="163" t="str">
        <f>IF(AH211="","",VLOOKUP(AH211,'様式３－２'!$C$7:$L$48,10,FALSE))</f>
        <v/>
      </c>
      <c r="AI212" s="164" t="str">
        <f>IF(AI211="","",VLOOKUP(AI211,'様式３－２'!$C$7:$L$48,10,FALSE))</f>
        <v/>
      </c>
      <c r="AJ212" s="164" t="str">
        <f>IF(AJ211="","",VLOOKUP(AJ211,'様式３－２'!$C$7:$L$48,10,FALSE))</f>
        <v/>
      </c>
      <c r="AK212" s="164" t="str">
        <f>IF(AK211="","",VLOOKUP(AK211,'様式３－２'!$C$7:$L$48,10,FALSE))</f>
        <v/>
      </c>
      <c r="AL212" s="164" t="str">
        <f>IF(AL211="","",VLOOKUP(AL211,'様式３－２'!$C$7:$L$48,10,FALSE))</f>
        <v/>
      </c>
      <c r="AM212" s="164" t="str">
        <f>IF(AM211="","",VLOOKUP(AM211,'様式３－２'!$C$7:$L$48,10,FALSE))</f>
        <v/>
      </c>
      <c r="AN212" s="165" t="str">
        <f>IF(AN211="","",VLOOKUP(AN211,'様式３－２'!$C$7:$L$48,10,FALSE))</f>
        <v/>
      </c>
      <c r="AO212" s="163" t="str">
        <f>IF(AO211="","",VLOOKUP(AO211,'様式３－２'!$C$7:$L$48,10,FALSE))</f>
        <v/>
      </c>
      <c r="AP212" s="164" t="str">
        <f>IF(AP211="","",VLOOKUP(AP211,'様式３－２'!$C$7:$L$48,10,FALSE))</f>
        <v/>
      </c>
      <c r="AQ212" s="164" t="str">
        <f>IF(AQ211="","",VLOOKUP(AQ211,'様式３－２'!$C$7:$L$48,10,FALSE))</f>
        <v/>
      </c>
      <c r="AR212" s="164" t="str">
        <f>IF(AR211="","",VLOOKUP(AR211,'様式３－２'!$C$7:$L$48,10,FALSE))</f>
        <v/>
      </c>
      <c r="AS212" s="164" t="str">
        <f>IF(AS211="","",VLOOKUP(AS211,'様式３－２'!$C$7:$L$48,10,FALSE))</f>
        <v/>
      </c>
      <c r="AT212" s="164" t="str">
        <f>IF(AT211="","",VLOOKUP(AT211,'様式３－２'!$C$7:$L$48,10,FALSE))</f>
        <v/>
      </c>
      <c r="AU212" s="165" t="str">
        <f>IF(AU211="","",VLOOKUP(AU211,'様式３－２'!$C$7:$L$48,10,FALSE))</f>
        <v/>
      </c>
      <c r="AV212" s="163" t="str">
        <f>IF(AV211="","",VLOOKUP(AV211,'様式３－２'!$C$7:$L$48,10,FALSE))</f>
        <v/>
      </c>
      <c r="AW212" s="164" t="str">
        <f>IF(AW211="","",VLOOKUP(AW211,'様式３－２'!$C$7:$L$48,10,FALSE))</f>
        <v/>
      </c>
      <c r="AX212" s="164" t="str">
        <f>IF(AX211="","",VLOOKUP(AX211,'様式３－２'!$C$7:$L$48,10,FALSE))</f>
        <v/>
      </c>
      <c r="AY212" s="164" t="str">
        <f>IF(AY211="","",VLOOKUP(AY211,'様式３－２'!$C$7:$L$48,10,FALSE))</f>
        <v/>
      </c>
      <c r="AZ212" s="164" t="str">
        <f>IF(AZ211="","",VLOOKUP(AZ211,'様式３－２'!$C$7:$L$48,10,FALSE))</f>
        <v/>
      </c>
      <c r="BA212" s="164" t="str">
        <f>IF(BA211="","",VLOOKUP(BA211,'様式３－２'!$C$7:$L$48,10,FALSE))</f>
        <v/>
      </c>
      <c r="BB212" s="165" t="str">
        <f>IF(BB211="","",VLOOKUP(BB211,'様式３－２'!$C$7:$L$48,10,FALSE))</f>
        <v/>
      </c>
      <c r="BC212" s="163" t="str">
        <f>IF(BC211="","",VLOOKUP(BC211,'様式３－２'!$C$7:$L$48,10,FALSE))</f>
        <v/>
      </c>
      <c r="BD212" s="164" t="str">
        <f>IF(BD211="","",VLOOKUP(BD211,'様式３－２'!$C$7:$L$48,10,FALSE))</f>
        <v/>
      </c>
      <c r="BE212" s="164" t="str">
        <f>IF(BE211="","",VLOOKUP(BE211,'様式３－２'!$C$7:$L$48,10,FALSE))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77">
        <f>B211+1</f>
        <v>99</v>
      </c>
      <c r="C213" s="402"/>
      <c r="D213" s="404"/>
      <c r="E213" s="366"/>
      <c r="F213" s="405"/>
      <c r="G213" s="279"/>
      <c r="H213" s="280"/>
      <c r="I213" s="153"/>
      <c r="J213" s="154"/>
      <c r="K213" s="153"/>
      <c r="L213" s="154"/>
      <c r="M213" s="283"/>
      <c r="N213" s="284"/>
      <c r="O213" s="287"/>
      <c r="P213" s="288"/>
      <c r="Q213" s="288"/>
      <c r="R213" s="280"/>
      <c r="S213" s="256"/>
      <c r="T213" s="257"/>
      <c r="U213" s="257"/>
      <c r="V213" s="257"/>
      <c r="W213" s="258"/>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2"/>
      <c r="BG213" s="263"/>
      <c r="BH213" s="264"/>
      <c r="BI213" s="265"/>
      <c r="BJ213" s="266"/>
      <c r="BK213" s="267"/>
      <c r="BL213" s="267"/>
      <c r="BM213" s="267"/>
      <c r="BN213" s="268"/>
    </row>
    <row r="214" spans="2:66" ht="20.25" customHeight="1" x14ac:dyDescent="0.4">
      <c r="B214" s="297"/>
      <c r="C214" s="403"/>
      <c r="D214" s="406"/>
      <c r="E214" s="366"/>
      <c r="F214" s="405"/>
      <c r="G214" s="298"/>
      <c r="H214" s="299"/>
      <c r="I214" s="197"/>
      <c r="J214" s="198">
        <f>G213</f>
        <v>0</v>
      </c>
      <c r="K214" s="197"/>
      <c r="L214" s="198">
        <f>M213</f>
        <v>0</v>
      </c>
      <c r="M214" s="300"/>
      <c r="N214" s="301"/>
      <c r="O214" s="302"/>
      <c r="P214" s="303"/>
      <c r="Q214" s="303"/>
      <c r="R214" s="299"/>
      <c r="S214" s="256"/>
      <c r="T214" s="257"/>
      <c r="U214" s="257"/>
      <c r="V214" s="257"/>
      <c r="W214" s="258"/>
      <c r="X214" s="186" t="s">
        <v>203</v>
      </c>
      <c r="Y214" s="110"/>
      <c r="Z214" s="187"/>
      <c r="AA214" s="163" t="str">
        <f>IF(AA213="","",VLOOKUP(AA213,'様式３－２'!$C$7:$L$48,10,FALSE))</f>
        <v/>
      </c>
      <c r="AB214" s="164" t="str">
        <f>IF(AB213="","",VLOOKUP(AB213,'様式３－２'!$C$7:$L$48,10,FALSE))</f>
        <v/>
      </c>
      <c r="AC214" s="164" t="str">
        <f>IF(AC213="","",VLOOKUP(AC213,'様式３－２'!$C$7:$L$48,10,FALSE))</f>
        <v/>
      </c>
      <c r="AD214" s="164" t="str">
        <f>IF(AD213="","",VLOOKUP(AD213,'様式３－２'!$C$7:$L$48,10,FALSE))</f>
        <v/>
      </c>
      <c r="AE214" s="164" t="str">
        <f>IF(AE213="","",VLOOKUP(AE213,'様式３－２'!$C$7:$L$48,10,FALSE))</f>
        <v/>
      </c>
      <c r="AF214" s="164" t="str">
        <f>IF(AF213="","",VLOOKUP(AF213,'様式３－２'!$C$7:$L$48,10,FALSE))</f>
        <v/>
      </c>
      <c r="AG214" s="165" t="str">
        <f>IF(AG213="","",VLOOKUP(AG213,'様式３－２'!$C$7:$L$48,10,FALSE))</f>
        <v/>
      </c>
      <c r="AH214" s="163" t="str">
        <f>IF(AH213="","",VLOOKUP(AH213,'様式３－２'!$C$7:$L$48,10,FALSE))</f>
        <v/>
      </c>
      <c r="AI214" s="164" t="str">
        <f>IF(AI213="","",VLOOKUP(AI213,'様式３－２'!$C$7:$L$48,10,FALSE))</f>
        <v/>
      </c>
      <c r="AJ214" s="164" t="str">
        <f>IF(AJ213="","",VLOOKUP(AJ213,'様式３－２'!$C$7:$L$48,10,FALSE))</f>
        <v/>
      </c>
      <c r="AK214" s="164" t="str">
        <f>IF(AK213="","",VLOOKUP(AK213,'様式３－２'!$C$7:$L$48,10,FALSE))</f>
        <v/>
      </c>
      <c r="AL214" s="164" t="str">
        <f>IF(AL213="","",VLOOKUP(AL213,'様式３－２'!$C$7:$L$48,10,FALSE))</f>
        <v/>
      </c>
      <c r="AM214" s="164" t="str">
        <f>IF(AM213="","",VLOOKUP(AM213,'様式３－２'!$C$7:$L$48,10,FALSE))</f>
        <v/>
      </c>
      <c r="AN214" s="165" t="str">
        <f>IF(AN213="","",VLOOKUP(AN213,'様式３－２'!$C$7:$L$48,10,FALSE))</f>
        <v/>
      </c>
      <c r="AO214" s="163" t="str">
        <f>IF(AO213="","",VLOOKUP(AO213,'様式３－２'!$C$7:$L$48,10,FALSE))</f>
        <v/>
      </c>
      <c r="AP214" s="164" t="str">
        <f>IF(AP213="","",VLOOKUP(AP213,'様式３－２'!$C$7:$L$48,10,FALSE))</f>
        <v/>
      </c>
      <c r="AQ214" s="164" t="str">
        <f>IF(AQ213="","",VLOOKUP(AQ213,'様式３－２'!$C$7:$L$48,10,FALSE))</f>
        <v/>
      </c>
      <c r="AR214" s="164" t="str">
        <f>IF(AR213="","",VLOOKUP(AR213,'様式３－２'!$C$7:$L$48,10,FALSE))</f>
        <v/>
      </c>
      <c r="AS214" s="164" t="str">
        <f>IF(AS213="","",VLOOKUP(AS213,'様式３－２'!$C$7:$L$48,10,FALSE))</f>
        <v/>
      </c>
      <c r="AT214" s="164" t="str">
        <f>IF(AT213="","",VLOOKUP(AT213,'様式３－２'!$C$7:$L$48,10,FALSE))</f>
        <v/>
      </c>
      <c r="AU214" s="165" t="str">
        <f>IF(AU213="","",VLOOKUP(AU213,'様式３－２'!$C$7:$L$48,10,FALSE))</f>
        <v/>
      </c>
      <c r="AV214" s="163" t="str">
        <f>IF(AV213="","",VLOOKUP(AV213,'様式３－２'!$C$7:$L$48,10,FALSE))</f>
        <v/>
      </c>
      <c r="AW214" s="164" t="str">
        <f>IF(AW213="","",VLOOKUP(AW213,'様式３－２'!$C$7:$L$48,10,FALSE))</f>
        <v/>
      </c>
      <c r="AX214" s="164" t="str">
        <f>IF(AX213="","",VLOOKUP(AX213,'様式３－２'!$C$7:$L$48,10,FALSE))</f>
        <v/>
      </c>
      <c r="AY214" s="164" t="str">
        <f>IF(AY213="","",VLOOKUP(AY213,'様式３－２'!$C$7:$L$48,10,FALSE))</f>
        <v/>
      </c>
      <c r="AZ214" s="164" t="str">
        <f>IF(AZ213="","",VLOOKUP(AZ213,'様式３－２'!$C$7:$L$48,10,FALSE))</f>
        <v/>
      </c>
      <c r="BA214" s="164" t="str">
        <f>IF(BA213="","",VLOOKUP(BA213,'様式３－２'!$C$7:$L$48,10,FALSE))</f>
        <v/>
      </c>
      <c r="BB214" s="165" t="str">
        <f>IF(BB213="","",VLOOKUP(BB213,'様式３－２'!$C$7:$L$48,10,FALSE))</f>
        <v/>
      </c>
      <c r="BC214" s="163" t="str">
        <f>IF(BC213="","",VLOOKUP(BC213,'様式３－２'!$C$7:$L$48,10,FALSE))</f>
        <v/>
      </c>
      <c r="BD214" s="164" t="str">
        <f>IF(BD213="","",VLOOKUP(BD213,'様式３－２'!$C$7:$L$48,10,FALSE))</f>
        <v/>
      </c>
      <c r="BE214" s="164" t="str">
        <f>IF(BE213="","",VLOOKUP(BE213,'様式３－２'!$C$7:$L$48,10,FALSE))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77">
        <f>B213+1</f>
        <v>100</v>
      </c>
      <c r="C215" s="402"/>
      <c r="D215" s="404"/>
      <c r="E215" s="366"/>
      <c r="F215" s="405"/>
      <c r="G215" s="279"/>
      <c r="H215" s="280"/>
      <c r="I215" s="155"/>
      <c r="J215" s="156"/>
      <c r="K215" s="155"/>
      <c r="L215" s="156"/>
      <c r="M215" s="283"/>
      <c r="N215" s="284"/>
      <c r="O215" s="287"/>
      <c r="P215" s="288"/>
      <c r="Q215" s="288"/>
      <c r="R215" s="280"/>
      <c r="S215" s="256"/>
      <c r="T215" s="257"/>
      <c r="U215" s="257"/>
      <c r="V215" s="257"/>
      <c r="W215" s="258"/>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2"/>
      <c r="BG215" s="263"/>
      <c r="BH215" s="264"/>
      <c r="BI215" s="265"/>
      <c r="BJ215" s="266"/>
      <c r="BK215" s="267"/>
      <c r="BL215" s="267"/>
      <c r="BM215" s="267"/>
      <c r="BN215" s="268"/>
    </row>
    <row r="216" spans="2:66" ht="20.25" customHeight="1" thickBot="1" x14ac:dyDescent="0.45">
      <c r="B216" s="278"/>
      <c r="C216" s="411"/>
      <c r="D216" s="412"/>
      <c r="E216" s="413"/>
      <c r="F216" s="414"/>
      <c r="G216" s="281"/>
      <c r="H216" s="282"/>
      <c r="I216" s="180"/>
      <c r="J216" s="181">
        <f>G215</f>
        <v>0</v>
      </c>
      <c r="K216" s="180"/>
      <c r="L216" s="181">
        <f>M215</f>
        <v>0</v>
      </c>
      <c r="M216" s="285"/>
      <c r="N216" s="286"/>
      <c r="O216" s="289"/>
      <c r="P216" s="290"/>
      <c r="Q216" s="290"/>
      <c r="R216" s="282"/>
      <c r="S216" s="259"/>
      <c r="T216" s="260"/>
      <c r="U216" s="260"/>
      <c r="V216" s="260"/>
      <c r="W216" s="261"/>
      <c r="X216" s="182" t="s">
        <v>203</v>
      </c>
      <c r="Y216" s="183"/>
      <c r="Z216" s="184"/>
      <c r="AA216" s="166" t="str">
        <f>IF(AA215="","",VLOOKUP(AA215,'様式３－２'!$C$7:$L$48,10,FALSE))</f>
        <v/>
      </c>
      <c r="AB216" s="167" t="str">
        <f>IF(AB215="","",VLOOKUP(AB215,'様式３－２'!$C$7:$L$48,10,FALSE))</f>
        <v/>
      </c>
      <c r="AC216" s="167" t="str">
        <f>IF(AC215="","",VLOOKUP(AC215,'様式３－２'!$C$7:$L$48,10,FALSE))</f>
        <v/>
      </c>
      <c r="AD216" s="167" t="str">
        <f>IF(AD215="","",VLOOKUP(AD215,'様式３－２'!$C$7:$L$48,10,FALSE))</f>
        <v/>
      </c>
      <c r="AE216" s="167" t="str">
        <f>IF(AE215="","",VLOOKUP(AE215,'様式３－２'!$C$7:$L$48,10,FALSE))</f>
        <v/>
      </c>
      <c r="AF216" s="167" t="str">
        <f>IF(AF215="","",VLOOKUP(AF215,'様式３－２'!$C$7:$L$48,10,FALSE))</f>
        <v/>
      </c>
      <c r="AG216" s="168" t="str">
        <f>IF(AG215="","",VLOOKUP(AG215,'様式３－２'!$C$7:$L$48,10,FALSE))</f>
        <v/>
      </c>
      <c r="AH216" s="166" t="str">
        <f>IF(AH215="","",VLOOKUP(AH215,'様式３－２'!$C$7:$L$48,10,FALSE))</f>
        <v/>
      </c>
      <c r="AI216" s="167" t="str">
        <f>IF(AI215="","",VLOOKUP(AI215,'様式３－２'!$C$7:$L$48,10,FALSE))</f>
        <v/>
      </c>
      <c r="AJ216" s="167" t="str">
        <f>IF(AJ215="","",VLOOKUP(AJ215,'様式３－２'!$C$7:$L$48,10,FALSE))</f>
        <v/>
      </c>
      <c r="AK216" s="167" t="str">
        <f>IF(AK215="","",VLOOKUP(AK215,'様式３－２'!$C$7:$L$48,10,FALSE))</f>
        <v/>
      </c>
      <c r="AL216" s="167" t="str">
        <f>IF(AL215="","",VLOOKUP(AL215,'様式３－２'!$C$7:$L$48,10,FALSE))</f>
        <v/>
      </c>
      <c r="AM216" s="167" t="str">
        <f>IF(AM215="","",VLOOKUP(AM215,'様式３－２'!$C$7:$L$48,10,FALSE))</f>
        <v/>
      </c>
      <c r="AN216" s="168" t="str">
        <f>IF(AN215="","",VLOOKUP(AN215,'様式３－２'!$C$7:$L$48,10,FALSE))</f>
        <v/>
      </c>
      <c r="AO216" s="166" t="str">
        <f>IF(AO215="","",VLOOKUP(AO215,'様式３－２'!$C$7:$L$48,10,FALSE))</f>
        <v/>
      </c>
      <c r="AP216" s="167" t="str">
        <f>IF(AP215="","",VLOOKUP(AP215,'様式３－２'!$C$7:$L$48,10,FALSE))</f>
        <v/>
      </c>
      <c r="AQ216" s="167" t="str">
        <f>IF(AQ215="","",VLOOKUP(AQ215,'様式３－２'!$C$7:$L$48,10,FALSE))</f>
        <v/>
      </c>
      <c r="AR216" s="167" t="str">
        <f>IF(AR215="","",VLOOKUP(AR215,'様式３－２'!$C$7:$L$48,10,FALSE))</f>
        <v/>
      </c>
      <c r="AS216" s="167" t="str">
        <f>IF(AS215="","",VLOOKUP(AS215,'様式３－２'!$C$7:$L$48,10,FALSE))</f>
        <v/>
      </c>
      <c r="AT216" s="167" t="str">
        <f>IF(AT215="","",VLOOKUP(AT215,'様式３－２'!$C$7:$L$48,10,FALSE))</f>
        <v/>
      </c>
      <c r="AU216" s="168" t="str">
        <f>IF(AU215="","",VLOOKUP(AU215,'様式３－２'!$C$7:$L$48,10,FALSE))</f>
        <v/>
      </c>
      <c r="AV216" s="166" t="str">
        <f>IF(AV215="","",VLOOKUP(AV215,'様式３－２'!$C$7:$L$48,10,FALSE))</f>
        <v/>
      </c>
      <c r="AW216" s="167" t="str">
        <f>IF(AW215="","",VLOOKUP(AW215,'様式３－２'!$C$7:$L$48,10,FALSE))</f>
        <v/>
      </c>
      <c r="AX216" s="167" t="str">
        <f>IF(AX215="","",VLOOKUP(AX215,'様式３－２'!$C$7:$L$48,10,FALSE))</f>
        <v/>
      </c>
      <c r="AY216" s="167" t="str">
        <f>IF(AY215="","",VLOOKUP(AY215,'様式３－２'!$C$7:$L$48,10,FALSE))</f>
        <v/>
      </c>
      <c r="AZ216" s="167" t="str">
        <f>IF(AZ215="","",VLOOKUP(AZ215,'様式３－２'!$C$7:$L$48,10,FALSE))</f>
        <v/>
      </c>
      <c r="BA216" s="167" t="str">
        <f>IF(BA215="","",VLOOKUP(BA215,'様式３－２'!$C$7:$L$48,10,FALSE))</f>
        <v/>
      </c>
      <c r="BB216" s="168" t="str">
        <f>IF(BB215="","",VLOOKUP(BB215,'様式３－２'!$C$7:$L$48,10,FALSE))</f>
        <v/>
      </c>
      <c r="BC216" s="166" t="str">
        <f>IF(BC215="","",VLOOKUP(BC215,'様式３－２'!$C$7:$L$48,10,FALSE))</f>
        <v/>
      </c>
      <c r="BD216" s="167" t="str">
        <f>IF(BD215="","",VLOOKUP(BD215,'様式３－２'!$C$7:$L$48,10,FALSE))</f>
        <v/>
      </c>
      <c r="BE216" s="167" t="str">
        <f>IF(BE215="","",VLOOKUP(BE215,'様式３－２'!$C$7:$L$48,10,FALSE))</f>
        <v/>
      </c>
      <c r="BF216" s="272">
        <f>IF($BI$3="４週",SUM(AA216:BB216),IF($BI$3="暦月",SUM(AA216:BE216),""))</f>
        <v>0</v>
      </c>
      <c r="BG216" s="273"/>
      <c r="BH216" s="274">
        <f>IF($BI$3="４週",BF216/4,IF($BI$3="暦月",(BF216/($BI$8/7)),""))</f>
        <v>0</v>
      </c>
      <c r="BI216" s="273"/>
      <c r="BJ216" s="269"/>
      <c r="BK216" s="270"/>
      <c r="BL216" s="270"/>
      <c r="BM216" s="270"/>
      <c r="BN216" s="271"/>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3"/>
      <c r="BK219" s="253"/>
      <c r="BL219" s="253"/>
      <c r="BM219" s="253"/>
      <c r="BN219" s="170"/>
    </row>
    <row r="220" spans="2:66" ht="20.25" customHeight="1" x14ac:dyDescent="0.4">
      <c r="B220" s="46"/>
      <c r="C220" s="46"/>
      <c r="D220" s="46"/>
      <c r="E220" s="46"/>
      <c r="F220" s="46"/>
      <c r="G220" s="59"/>
      <c r="H220" s="59"/>
      <c r="I220" s="59"/>
      <c r="J220" s="59"/>
      <c r="K220" s="59"/>
      <c r="L220" s="59"/>
      <c r="M220" s="114"/>
      <c r="N220" s="115"/>
      <c r="O220" s="239" t="s">
        <v>115</v>
      </c>
      <c r="P220" s="239"/>
      <c r="Q220" s="239" t="s">
        <v>116</v>
      </c>
      <c r="R220" s="239"/>
      <c r="S220" s="239"/>
      <c r="T220" s="239"/>
      <c r="U220" s="115"/>
      <c r="V220" s="254" t="s">
        <v>117</v>
      </c>
      <c r="W220" s="254"/>
      <c r="X220" s="254"/>
      <c r="Y220" s="254"/>
      <c r="Z220" s="119"/>
      <c r="AA220" s="120" t="s">
        <v>118</v>
      </c>
      <c r="AB220" s="120"/>
      <c r="AC220" s="2"/>
      <c r="AD220" s="117"/>
      <c r="AE220" s="239" t="s">
        <v>115</v>
      </c>
      <c r="AF220" s="239"/>
      <c r="AG220" s="239" t="s">
        <v>116</v>
      </c>
      <c r="AH220" s="239"/>
      <c r="AI220" s="239"/>
      <c r="AJ220" s="239"/>
      <c r="AK220" s="115"/>
      <c r="AL220" s="254" t="s">
        <v>117</v>
      </c>
      <c r="AM220" s="254"/>
      <c r="AN220" s="254"/>
      <c r="AO220" s="254"/>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55"/>
      <c r="BK220" s="255"/>
      <c r="BL220" s="255"/>
      <c r="BM220" s="255"/>
      <c r="BN220" s="170"/>
    </row>
    <row r="221" spans="2:66" ht="20.25" customHeight="1" x14ac:dyDescent="0.4">
      <c r="B221" s="46"/>
      <c r="C221" s="46"/>
      <c r="D221" s="46"/>
      <c r="E221" s="46"/>
      <c r="F221" s="46"/>
      <c r="G221" s="59"/>
      <c r="H221" s="59"/>
      <c r="I221" s="59"/>
      <c r="J221" s="59"/>
      <c r="K221" s="59"/>
      <c r="L221" s="59"/>
      <c r="M221" s="114"/>
      <c r="N221" s="115"/>
      <c r="O221" s="240"/>
      <c r="P221" s="240"/>
      <c r="Q221" s="240" t="s">
        <v>119</v>
      </c>
      <c r="R221" s="240"/>
      <c r="S221" s="240" t="s">
        <v>120</v>
      </c>
      <c r="T221" s="240"/>
      <c r="U221" s="115"/>
      <c r="V221" s="240" t="s">
        <v>119</v>
      </c>
      <c r="W221" s="240"/>
      <c r="X221" s="240" t="s">
        <v>120</v>
      </c>
      <c r="Y221" s="240"/>
      <c r="Z221" s="119"/>
      <c r="AA221" s="120" t="s">
        <v>121</v>
      </c>
      <c r="AB221" s="120"/>
      <c r="AC221" s="2"/>
      <c r="AD221" s="117"/>
      <c r="AE221" s="240"/>
      <c r="AF221" s="240"/>
      <c r="AG221" s="240" t="s">
        <v>119</v>
      </c>
      <c r="AH221" s="240"/>
      <c r="AI221" s="240" t="s">
        <v>120</v>
      </c>
      <c r="AJ221" s="240"/>
      <c r="AK221" s="115"/>
      <c r="AL221" s="240" t="s">
        <v>119</v>
      </c>
      <c r="AM221" s="240"/>
      <c r="AN221" s="240" t="s">
        <v>120</v>
      </c>
      <c r="AO221" s="240"/>
      <c r="AP221" s="119"/>
      <c r="AQ221" s="120" t="s">
        <v>121</v>
      </c>
      <c r="AR221" s="120"/>
      <c r="AS221" s="117"/>
      <c r="AT221" s="117"/>
      <c r="AU221" s="121" t="s">
        <v>102</v>
      </c>
      <c r="AV221" s="121"/>
      <c r="AW221" s="121"/>
      <c r="AX221" s="121"/>
      <c r="AY221" s="119"/>
      <c r="AZ221" s="120" t="s">
        <v>103</v>
      </c>
      <c r="BA221" s="121"/>
      <c r="BB221" s="121"/>
      <c r="BC221" s="121"/>
      <c r="BD221" s="119"/>
      <c r="BE221" s="240" t="s">
        <v>122</v>
      </c>
      <c r="BF221" s="240"/>
      <c r="BG221" s="240"/>
      <c r="BH221" s="240"/>
      <c r="BI221" s="66"/>
      <c r="BJ221" s="252"/>
      <c r="BK221" s="252"/>
      <c r="BL221" s="252"/>
      <c r="BM221" s="252"/>
      <c r="BN221" s="170"/>
    </row>
    <row r="222" spans="2:66" ht="20.25" customHeight="1" x14ac:dyDescent="0.4">
      <c r="B222" s="46"/>
      <c r="C222" s="46"/>
      <c r="D222" s="46"/>
      <c r="E222" s="46"/>
      <c r="F222" s="46"/>
      <c r="G222" s="59"/>
      <c r="H222" s="59"/>
      <c r="I222" s="59"/>
      <c r="J222" s="59"/>
      <c r="K222" s="59"/>
      <c r="L222" s="59"/>
      <c r="M222" s="114"/>
      <c r="N222" s="115"/>
      <c r="O222" s="230" t="s">
        <v>6</v>
      </c>
      <c r="P222" s="230"/>
      <c r="Q222" s="235">
        <f>SUMIFS($BF$17:$BF$216,$J$17:$J$216,"看護職員",$L$17:$L$216,"A")</f>
        <v>0</v>
      </c>
      <c r="R222" s="235"/>
      <c r="S222" s="236">
        <f>SUMIFS($BH$17:$BH$216,$J$17:$J$216,"看護職員",$L$17:$L$216,"A")</f>
        <v>0</v>
      </c>
      <c r="T222" s="236"/>
      <c r="U222" s="129"/>
      <c r="V222" s="237">
        <v>0</v>
      </c>
      <c r="W222" s="237"/>
      <c r="X222" s="237">
        <v>0</v>
      </c>
      <c r="Y222" s="237"/>
      <c r="Z222" s="130"/>
      <c r="AA222" s="248">
        <v>0</v>
      </c>
      <c r="AB222" s="249"/>
      <c r="AC222" s="2"/>
      <c r="AD222" s="117"/>
      <c r="AE222" s="230" t="s">
        <v>6</v>
      </c>
      <c r="AF222" s="230"/>
      <c r="AG222" s="235">
        <f>SUMIFS($BF$17:$BF$216,$J$17:$J$216,"介護職員",$L$17:$L$216,"A")</f>
        <v>0</v>
      </c>
      <c r="AH222" s="235"/>
      <c r="AI222" s="236">
        <f>SUMIFS($BH$17:$BH$216,$J$17:$J$216,"介護職員",$L$17:$L$216,"A")</f>
        <v>0</v>
      </c>
      <c r="AJ222" s="236"/>
      <c r="AK222" s="129"/>
      <c r="AL222" s="237">
        <v>0</v>
      </c>
      <c r="AM222" s="237"/>
      <c r="AN222" s="237">
        <v>0</v>
      </c>
      <c r="AO222" s="237"/>
      <c r="AP222" s="130"/>
      <c r="AQ222" s="248">
        <v>0</v>
      </c>
      <c r="AR222" s="249"/>
      <c r="AS222" s="117"/>
      <c r="AT222" s="117"/>
      <c r="AU222" s="275">
        <f>Y236</f>
        <v>0</v>
      </c>
      <c r="AV222" s="230"/>
      <c r="AW222" s="230"/>
      <c r="AX222" s="230"/>
      <c r="AY222" s="171" t="s">
        <v>135</v>
      </c>
      <c r="AZ222" s="275">
        <f>AO236</f>
        <v>0</v>
      </c>
      <c r="BA222" s="276"/>
      <c r="BB222" s="276"/>
      <c r="BC222" s="276"/>
      <c r="BD222" s="171" t="s">
        <v>129</v>
      </c>
      <c r="BE222" s="241">
        <f>ROUNDDOWN(AU222+AZ222,1)</f>
        <v>0</v>
      </c>
      <c r="BF222" s="241"/>
      <c r="BG222" s="241"/>
      <c r="BH222" s="241"/>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30" t="s">
        <v>7</v>
      </c>
      <c r="P223" s="230"/>
      <c r="Q223" s="235">
        <f>SUMIFS($BF$17:$BF$216,$J$17:$J$216,"看護職員",$L$17:$L$216,"B")</f>
        <v>0</v>
      </c>
      <c r="R223" s="235"/>
      <c r="S223" s="236">
        <f>SUMIFS($BH$17:$BH$216,$J$17:$J$216,"看護職員",$L$17:$L$216,"B")</f>
        <v>0</v>
      </c>
      <c r="T223" s="236"/>
      <c r="U223" s="129"/>
      <c r="V223" s="237">
        <v>0</v>
      </c>
      <c r="W223" s="237"/>
      <c r="X223" s="237">
        <v>0</v>
      </c>
      <c r="Y223" s="237"/>
      <c r="Z223" s="130"/>
      <c r="AA223" s="248">
        <v>0</v>
      </c>
      <c r="AB223" s="249"/>
      <c r="AC223" s="2"/>
      <c r="AD223" s="117"/>
      <c r="AE223" s="230" t="s">
        <v>7</v>
      </c>
      <c r="AF223" s="230"/>
      <c r="AG223" s="235">
        <f>SUMIFS($BF$17:$BF$216,$J$17:$J$216,"介護職員",$L$17:$L$216,"B")</f>
        <v>0</v>
      </c>
      <c r="AH223" s="235"/>
      <c r="AI223" s="236">
        <f>SUMIFS($BH$17:$BH$216,$J$17:$J$216,"介護職員",$L$17:$L$216,"B")</f>
        <v>0</v>
      </c>
      <c r="AJ223" s="236"/>
      <c r="AK223" s="129"/>
      <c r="AL223" s="237">
        <v>0</v>
      </c>
      <c r="AM223" s="237"/>
      <c r="AN223" s="237">
        <v>0</v>
      </c>
      <c r="AO223" s="237"/>
      <c r="AP223" s="130"/>
      <c r="AQ223" s="248">
        <v>0</v>
      </c>
      <c r="AR223" s="24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30" t="s">
        <v>8</v>
      </c>
      <c r="P224" s="230"/>
      <c r="Q224" s="235">
        <f>SUMIFS($BF$17:$BF$216,$J$17:$J$216,"看護職員",$L$17:$L$216,"C")</f>
        <v>0</v>
      </c>
      <c r="R224" s="235"/>
      <c r="S224" s="236">
        <f>SUMIFS($BH$17:$BH$216,$J$17:$J$216,"看護職員",$L$17:$L$216,"C")</f>
        <v>0</v>
      </c>
      <c r="T224" s="236"/>
      <c r="U224" s="129"/>
      <c r="V224" s="237">
        <v>0</v>
      </c>
      <c r="W224" s="237"/>
      <c r="X224" s="238">
        <v>0</v>
      </c>
      <c r="Y224" s="238"/>
      <c r="Z224" s="130"/>
      <c r="AA224" s="233" t="s">
        <v>36</v>
      </c>
      <c r="AB224" s="234"/>
      <c r="AC224" s="2"/>
      <c r="AD224" s="117"/>
      <c r="AE224" s="230" t="s">
        <v>8</v>
      </c>
      <c r="AF224" s="230"/>
      <c r="AG224" s="235">
        <f>SUMIFS($BF$17:$BF$216,$J$17:$J$216,"介護職員",$L$17:$L$216,"C")</f>
        <v>0</v>
      </c>
      <c r="AH224" s="235"/>
      <c r="AI224" s="236">
        <f>SUMIFS($BH$17:$BH$216,$J$17:$J$216,"介護職員",$L$17:$L$216,"C")</f>
        <v>0</v>
      </c>
      <c r="AJ224" s="236"/>
      <c r="AK224" s="129"/>
      <c r="AL224" s="237">
        <v>0</v>
      </c>
      <c r="AM224" s="237"/>
      <c r="AN224" s="238">
        <v>0</v>
      </c>
      <c r="AO224" s="238"/>
      <c r="AP224" s="130"/>
      <c r="AQ224" s="233" t="s">
        <v>36</v>
      </c>
      <c r="AR224" s="234"/>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30" t="s">
        <v>9</v>
      </c>
      <c r="P225" s="230"/>
      <c r="Q225" s="235">
        <f>SUMIFS($BF$17:$BF$216,$J$17:$J$216,"看護職員",$L$17:$L$216,"D")</f>
        <v>0</v>
      </c>
      <c r="R225" s="235"/>
      <c r="S225" s="236">
        <f>SUMIFS($BH$17:$BH$216,$J$17:$J$216,"看護職員",$L$17:$L$216,"D")</f>
        <v>0</v>
      </c>
      <c r="T225" s="236"/>
      <c r="U225" s="129"/>
      <c r="V225" s="237">
        <v>0</v>
      </c>
      <c r="W225" s="237"/>
      <c r="X225" s="238">
        <v>0</v>
      </c>
      <c r="Y225" s="238"/>
      <c r="Z225" s="130"/>
      <c r="AA225" s="233" t="s">
        <v>36</v>
      </c>
      <c r="AB225" s="234"/>
      <c r="AC225" s="2"/>
      <c r="AD225" s="117"/>
      <c r="AE225" s="230" t="s">
        <v>9</v>
      </c>
      <c r="AF225" s="230"/>
      <c r="AG225" s="235">
        <f>SUMIFS($BF$17:$BF$216,$J$17:$J$216,"介護職員",$L$17:$L$216,"D")</f>
        <v>0</v>
      </c>
      <c r="AH225" s="235"/>
      <c r="AI225" s="236">
        <f>SUMIFS($BH$17:$BH$216,$J$17:$J$216,"介護職員",$L$17:$L$216,"D")</f>
        <v>0</v>
      </c>
      <c r="AJ225" s="236"/>
      <c r="AK225" s="129"/>
      <c r="AL225" s="237">
        <v>0</v>
      </c>
      <c r="AM225" s="237"/>
      <c r="AN225" s="238">
        <v>0</v>
      </c>
      <c r="AO225" s="238"/>
      <c r="AP225" s="130"/>
      <c r="AQ225" s="233" t="s">
        <v>36</v>
      </c>
      <c r="AR225" s="234"/>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30" t="s">
        <v>122</v>
      </c>
      <c r="P226" s="230"/>
      <c r="Q226" s="235">
        <f>SUM(Q222:R225)</f>
        <v>0</v>
      </c>
      <c r="R226" s="235"/>
      <c r="S226" s="236">
        <f>SUM(S222:T225)</f>
        <v>0</v>
      </c>
      <c r="T226" s="236"/>
      <c r="U226" s="129"/>
      <c r="V226" s="235">
        <f>SUM(V222:W225)</f>
        <v>0</v>
      </c>
      <c r="W226" s="235"/>
      <c r="X226" s="236">
        <f>SUM(X222:Y225)</f>
        <v>0</v>
      </c>
      <c r="Y226" s="236"/>
      <c r="Z226" s="130"/>
      <c r="AA226" s="250">
        <f>SUM(AA222:AB223)</f>
        <v>0</v>
      </c>
      <c r="AB226" s="251"/>
      <c r="AC226" s="2"/>
      <c r="AD226" s="117"/>
      <c r="AE226" s="230" t="s">
        <v>122</v>
      </c>
      <c r="AF226" s="230"/>
      <c r="AG226" s="235">
        <f>SUM(AG222:AH225)</f>
        <v>0</v>
      </c>
      <c r="AH226" s="235"/>
      <c r="AI226" s="236">
        <f>SUM(AI222:AJ225)</f>
        <v>0</v>
      </c>
      <c r="AJ226" s="236"/>
      <c r="AK226" s="129"/>
      <c r="AL226" s="235">
        <f>SUM(AL222:AM225)</f>
        <v>0</v>
      </c>
      <c r="AM226" s="235"/>
      <c r="AN226" s="236">
        <f>SUM(AN222:AO225)</f>
        <v>0</v>
      </c>
      <c r="AO226" s="236"/>
      <c r="AP226" s="130"/>
      <c r="AQ226" s="250">
        <f>SUM(AQ222:AR223)</f>
        <v>0</v>
      </c>
      <c r="AR226" s="251"/>
      <c r="AS226" s="117"/>
      <c r="AT226" s="117"/>
      <c r="AU226" s="230" t="s">
        <v>4</v>
      </c>
      <c r="AV226" s="230"/>
      <c r="AW226" s="230" t="s">
        <v>5</v>
      </c>
      <c r="AX226" s="230"/>
      <c r="AY226" s="230"/>
      <c r="AZ226" s="230"/>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30" t="s">
        <v>6</v>
      </c>
      <c r="AV227" s="230"/>
      <c r="AW227" s="230" t="s">
        <v>94</v>
      </c>
      <c r="AX227" s="230"/>
      <c r="AY227" s="230"/>
      <c r="AZ227" s="230"/>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44" t="s">
        <v>196</v>
      </c>
      <c r="W228" s="245"/>
      <c r="X228" s="127"/>
      <c r="Y228" s="127"/>
      <c r="Z228" s="115"/>
      <c r="AA228" s="115"/>
      <c r="AB228" s="115"/>
      <c r="AC228" s="117"/>
      <c r="AD228" s="117"/>
      <c r="AE228" s="116" t="s">
        <v>124</v>
      </c>
      <c r="AF228" s="115"/>
      <c r="AG228" s="115"/>
      <c r="AH228" s="115"/>
      <c r="AI228" s="115"/>
      <c r="AJ228" s="115"/>
      <c r="AK228" s="150" t="s">
        <v>195</v>
      </c>
      <c r="AL228" s="246" t="str">
        <f>V228</f>
        <v>週</v>
      </c>
      <c r="AM228" s="247"/>
      <c r="AN228" s="127"/>
      <c r="AO228" s="127"/>
      <c r="AP228" s="115"/>
      <c r="AQ228" s="115"/>
      <c r="AR228" s="115"/>
      <c r="AS228" s="117"/>
      <c r="AT228" s="117"/>
      <c r="AU228" s="230" t="s">
        <v>7</v>
      </c>
      <c r="AV228" s="230"/>
      <c r="AW228" s="230" t="s">
        <v>95</v>
      </c>
      <c r="AX228" s="230"/>
      <c r="AY228" s="230"/>
      <c r="AZ228" s="230"/>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30" t="s">
        <v>8</v>
      </c>
      <c r="AV229" s="230"/>
      <c r="AW229" s="230" t="s">
        <v>96</v>
      </c>
      <c r="AX229" s="230"/>
      <c r="AY229" s="230"/>
      <c r="AZ229" s="230"/>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30" t="s">
        <v>9</v>
      </c>
      <c r="AV230" s="230"/>
      <c r="AW230" s="230" t="s">
        <v>139</v>
      </c>
      <c r="AX230" s="230"/>
      <c r="AY230" s="230"/>
      <c r="AZ230" s="230"/>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231">
        <f>IF($V$228="週",X226,V226)</f>
        <v>0</v>
      </c>
      <c r="P231" s="231"/>
      <c r="Q231" s="231"/>
      <c r="R231" s="231"/>
      <c r="S231" s="171" t="s">
        <v>128</v>
      </c>
      <c r="T231" s="230">
        <f>IF($V$228="週",$BE$6,$BI$6)</f>
        <v>40</v>
      </c>
      <c r="U231" s="230"/>
      <c r="V231" s="230"/>
      <c r="W231" s="230"/>
      <c r="X231" s="171" t="s">
        <v>129</v>
      </c>
      <c r="Y231" s="232">
        <f>ROUNDDOWN(O231/T231,1)</f>
        <v>0</v>
      </c>
      <c r="Z231" s="232"/>
      <c r="AA231" s="232"/>
      <c r="AB231" s="232"/>
      <c r="AC231" s="2"/>
      <c r="AD231" s="2"/>
      <c r="AE231" s="231">
        <f>IF($AL$228="週",AN226,AL226)</f>
        <v>0</v>
      </c>
      <c r="AF231" s="231"/>
      <c r="AG231" s="231"/>
      <c r="AH231" s="231"/>
      <c r="AI231" s="171" t="s">
        <v>128</v>
      </c>
      <c r="AJ231" s="230">
        <f>IF($AL$228="週",$BE$6,$BI$6)</f>
        <v>40</v>
      </c>
      <c r="AK231" s="230"/>
      <c r="AL231" s="230"/>
      <c r="AM231" s="230"/>
      <c r="AN231" s="171" t="s">
        <v>129</v>
      </c>
      <c r="AO231" s="232">
        <f>ROUNDDOWN(AE231/AJ231,1)</f>
        <v>0</v>
      </c>
      <c r="AP231" s="232"/>
      <c r="AQ231" s="232"/>
      <c r="AR231" s="232"/>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39"/>
      <c r="Z234" s="239"/>
      <c r="AA234" s="239"/>
      <c r="AB234" s="239"/>
      <c r="AC234" s="2"/>
      <c r="AD234" s="2"/>
      <c r="AE234" s="115" t="s">
        <v>118</v>
      </c>
      <c r="AF234" s="115"/>
      <c r="AG234" s="115"/>
      <c r="AH234" s="115"/>
      <c r="AI234" s="115"/>
      <c r="AJ234" s="115"/>
      <c r="AK234" s="115"/>
      <c r="AL234" s="115"/>
      <c r="AM234" s="115"/>
      <c r="AN234" s="116"/>
      <c r="AO234" s="239"/>
      <c r="AP234" s="239"/>
      <c r="AQ234" s="239"/>
      <c r="AR234" s="23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40" t="s">
        <v>122</v>
      </c>
      <c r="Z235" s="240"/>
      <c r="AA235" s="240"/>
      <c r="AB235" s="240"/>
      <c r="AC235" s="2"/>
      <c r="AD235" s="2"/>
      <c r="AE235" s="119" t="s">
        <v>131</v>
      </c>
      <c r="AF235" s="119"/>
      <c r="AG235" s="119"/>
      <c r="AH235" s="119"/>
      <c r="AI235" s="119"/>
      <c r="AJ235" s="115" t="s">
        <v>132</v>
      </c>
      <c r="AK235" s="119"/>
      <c r="AL235" s="119"/>
      <c r="AM235" s="119"/>
      <c r="AN235" s="119"/>
      <c r="AO235" s="240" t="s">
        <v>122</v>
      </c>
      <c r="AP235" s="240"/>
      <c r="AQ235" s="240"/>
      <c r="AR235" s="240"/>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30">
        <f>AA226</f>
        <v>0</v>
      </c>
      <c r="P236" s="230"/>
      <c r="Q236" s="230"/>
      <c r="R236" s="230"/>
      <c r="S236" s="171" t="s">
        <v>135</v>
      </c>
      <c r="T236" s="232">
        <f>Y231</f>
        <v>0</v>
      </c>
      <c r="U236" s="232"/>
      <c r="V236" s="232"/>
      <c r="W236" s="232"/>
      <c r="X236" s="171" t="s">
        <v>129</v>
      </c>
      <c r="Y236" s="241">
        <f>ROUNDDOWN(O236+T236,1)</f>
        <v>0</v>
      </c>
      <c r="Z236" s="241"/>
      <c r="AA236" s="241"/>
      <c r="AB236" s="241"/>
      <c r="AC236" s="128"/>
      <c r="AD236" s="128"/>
      <c r="AE236" s="242">
        <f>AQ226</f>
        <v>0</v>
      </c>
      <c r="AF236" s="242"/>
      <c r="AG236" s="242"/>
      <c r="AH236" s="242"/>
      <c r="AI236" s="126" t="s">
        <v>135</v>
      </c>
      <c r="AJ236" s="243">
        <f>AO231</f>
        <v>0</v>
      </c>
      <c r="AK236" s="243"/>
      <c r="AL236" s="243"/>
      <c r="AM236" s="243"/>
      <c r="AN236" s="126" t="s">
        <v>129</v>
      </c>
      <c r="AO236" s="241">
        <f>ROUNDDOWN(AE236+AJ236,1)</f>
        <v>0</v>
      </c>
      <c r="AP236" s="241"/>
      <c r="AQ236" s="241"/>
      <c r="AR236" s="241"/>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100-000000000000}">
      <formula1>"◎,○"</formula1>
    </dataValidation>
    <dataValidation type="list" allowBlank="1" showInputMessage="1" showErrorMessage="1" sqref="V228:W228" xr:uid="{00000000-0002-0000-0100-000001000000}">
      <formula1>"週,暦月"</formula1>
    </dataValidation>
    <dataValidation type="list" allowBlank="1" showInputMessage="1" showErrorMessage="1" sqref="BI3:BL3" xr:uid="{00000000-0002-0000-0100-000002000000}">
      <formula1>"４週,暦月"</formula1>
    </dataValidation>
    <dataValidation type="list" allowBlank="1" showInputMessage="1" showErrorMessage="1" sqref="AJ3:AJ4" xr:uid="{00000000-0002-0000-0100-000003000000}">
      <formula1>#REF!</formula1>
    </dataValidation>
    <dataValidation type="decimal" allowBlank="1" showInputMessage="1" showErrorMessage="1" error="入力可能範囲　32～40" sqref="BE6:BF6" xr:uid="{00000000-0002-0000-0100-000004000000}">
      <formula1>32</formula1>
      <formula2>40</formula2>
    </dataValidation>
    <dataValidation type="list" allowBlank="1" showInputMessage="1" showErrorMessage="1" sqref="BI4:BL4" xr:uid="{00000000-0002-0000-0100-000005000000}">
      <formula1>"予定,実績,予定・実績"</formula1>
    </dataValidation>
    <dataValidation type="list" allowBlank="1" showInputMessage="1" sqref="G17:H216" xr:uid="{00000000-0002-0000-0100-000006000000}">
      <formula1>職種</formula1>
    </dataValidation>
    <dataValidation type="list" errorStyle="warning" allowBlank="1" showInputMessage="1" error="リストにない場合のみ、入力してください。" sqref="O17:R216" xr:uid="{00000000-0002-0000-01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100-000008000000}">
      <formula1>シフト記号表</formula1>
    </dataValidation>
    <dataValidation type="list" allowBlank="1" showInputMessage="1" sqref="M17:N21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'【様式３－１】プルダウン・リスト'!$C$4:$C$17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53"/>
  <sheetViews>
    <sheetView view="pageBreakPreview" zoomScaleNormal="75" zoomScaleSheetLayoutView="100" workbookViewId="0">
      <selection activeCell="B2" sqref="B2"/>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6" t="s">
        <v>323</v>
      </c>
    </row>
    <row r="2" spans="2:14" x14ac:dyDescent="0.4">
      <c r="B2" s="73" t="s">
        <v>32</v>
      </c>
    </row>
    <row r="3" spans="2:14" x14ac:dyDescent="0.4">
      <c r="B3" s="76" t="s">
        <v>33</v>
      </c>
      <c r="F3" s="77"/>
      <c r="G3" s="78"/>
      <c r="H3" s="78"/>
      <c r="I3" s="78"/>
      <c r="J3" s="79"/>
      <c r="K3" s="78"/>
      <c r="L3" s="78"/>
    </row>
    <row r="4" spans="2:14" x14ac:dyDescent="0.4">
      <c r="B4" s="77" t="s">
        <v>173</v>
      </c>
      <c r="F4" s="79" t="s">
        <v>174</v>
      </c>
      <c r="G4" s="78"/>
      <c r="H4" s="78"/>
      <c r="I4" s="78"/>
      <c r="J4" s="79"/>
      <c r="K4" s="78"/>
      <c r="L4" s="78"/>
    </row>
    <row r="5" spans="2:14" x14ac:dyDescent="0.4">
      <c r="B5" s="76"/>
      <c r="F5" s="415" t="s">
        <v>34</v>
      </c>
      <c r="G5" s="415"/>
      <c r="H5" s="415"/>
      <c r="I5" s="415"/>
      <c r="J5" s="415"/>
      <c r="K5" s="415"/>
      <c r="L5" s="415"/>
      <c r="N5" s="415" t="s">
        <v>181</v>
      </c>
    </row>
    <row r="6" spans="2:14" x14ac:dyDescent="0.4">
      <c r="B6" s="74" t="s">
        <v>20</v>
      </c>
      <c r="C6" s="74" t="s">
        <v>4</v>
      </c>
      <c r="F6" s="74" t="s">
        <v>182</v>
      </c>
      <c r="G6" s="74"/>
      <c r="H6" s="74" t="s">
        <v>183</v>
      </c>
      <c r="J6" s="74" t="s">
        <v>35</v>
      </c>
      <c r="L6" s="74" t="s">
        <v>34</v>
      </c>
      <c r="N6" s="415"/>
    </row>
    <row r="7" spans="2:14" x14ac:dyDescent="0.4">
      <c r="B7" s="80">
        <v>1</v>
      </c>
      <c r="C7" s="81" t="s">
        <v>38</v>
      </c>
      <c r="D7" s="82" t="str">
        <f>C7</f>
        <v>a</v>
      </c>
      <c r="E7" s="80" t="s">
        <v>16</v>
      </c>
      <c r="F7" s="83">
        <v>0.29166666666666669</v>
      </c>
      <c r="G7" s="80" t="s">
        <v>17</v>
      </c>
      <c r="H7" s="83">
        <v>0.66666666666666663</v>
      </c>
      <c r="I7" s="84" t="s">
        <v>37</v>
      </c>
      <c r="J7" s="83">
        <v>4.1666666666666664E-2</v>
      </c>
      <c r="K7" s="85" t="s">
        <v>2</v>
      </c>
      <c r="L7" s="86">
        <f>IF(OR(F7="",H7=""),"",(H7+IF(F7&gt;H7,1,0)-F7-J7)*24)</f>
        <v>7.9999999999999982</v>
      </c>
      <c r="N7" s="87"/>
    </row>
    <row r="8" spans="2:14" x14ac:dyDescent="0.4">
      <c r="B8" s="80">
        <v>2</v>
      </c>
      <c r="C8" s="81" t="s">
        <v>39</v>
      </c>
      <c r="D8" s="82" t="str">
        <f t="shared" ref="D8:D39" si="0">C8</f>
        <v>b</v>
      </c>
      <c r="E8" s="80" t="s">
        <v>16</v>
      </c>
      <c r="F8" s="83">
        <v>0.375</v>
      </c>
      <c r="G8" s="80" t="s">
        <v>17</v>
      </c>
      <c r="H8" s="83">
        <v>0.75</v>
      </c>
      <c r="I8" s="84" t="s">
        <v>37</v>
      </c>
      <c r="J8" s="83">
        <v>4.1666666666666664E-2</v>
      </c>
      <c r="K8" s="85" t="s">
        <v>2</v>
      </c>
      <c r="L8" s="86">
        <f>IF(OR(F8="",H8=""),"",(H8+IF(F8&gt;H8,1,0)-F8-J8)*24)</f>
        <v>8</v>
      </c>
      <c r="N8" s="87"/>
    </row>
    <row r="9" spans="2:14" x14ac:dyDescent="0.4">
      <c r="B9" s="80">
        <v>3</v>
      </c>
      <c r="C9" s="81" t="s">
        <v>40</v>
      </c>
      <c r="D9" s="82" t="str">
        <f t="shared" si="0"/>
        <v>c</v>
      </c>
      <c r="E9" s="80" t="s">
        <v>16</v>
      </c>
      <c r="F9" s="83">
        <v>0.41666666666666669</v>
      </c>
      <c r="G9" s="80" t="s">
        <v>17</v>
      </c>
      <c r="H9" s="83">
        <v>0.79166666666666663</v>
      </c>
      <c r="I9" s="84" t="s">
        <v>37</v>
      </c>
      <c r="J9" s="83">
        <v>4.1666666666666664E-2</v>
      </c>
      <c r="K9" s="85" t="s">
        <v>2</v>
      </c>
      <c r="L9" s="86">
        <f>IF(OR(F9="",H9=""),"",(H9+IF(F9&gt;H9,1,0)-F9-J9)*24)</f>
        <v>7.9999999999999982</v>
      </c>
      <c r="N9" s="87"/>
    </row>
    <row r="10" spans="2:14" x14ac:dyDescent="0.4">
      <c r="B10" s="80">
        <v>4</v>
      </c>
      <c r="C10" s="81" t="s">
        <v>41</v>
      </c>
      <c r="D10" s="82" t="str">
        <f t="shared" si="0"/>
        <v>d</v>
      </c>
      <c r="E10" s="80" t="s">
        <v>16</v>
      </c>
      <c r="F10" s="83">
        <v>0.5</v>
      </c>
      <c r="G10" s="80" t="s">
        <v>17</v>
      </c>
      <c r="H10" s="83">
        <v>0.875</v>
      </c>
      <c r="I10" s="84" t="s">
        <v>37</v>
      </c>
      <c r="J10" s="83">
        <v>4.1666666666666664E-2</v>
      </c>
      <c r="K10" s="85" t="s">
        <v>2</v>
      </c>
      <c r="L10" s="86">
        <f>IF(OR(F10="",H10=""),"",(H10+IF(F10&gt;H10,1,0)-F10-J10)*24)</f>
        <v>8</v>
      </c>
      <c r="N10" s="87"/>
    </row>
    <row r="11" spans="2:14" x14ac:dyDescent="0.4">
      <c r="B11" s="80">
        <v>5</v>
      </c>
      <c r="C11" s="81" t="s">
        <v>42</v>
      </c>
      <c r="D11" s="82" t="str">
        <f t="shared" si="0"/>
        <v>e</v>
      </c>
      <c r="E11" s="80" t="s">
        <v>16</v>
      </c>
      <c r="F11" s="83">
        <v>0.375</v>
      </c>
      <c r="G11" s="80" t="s">
        <v>17</v>
      </c>
      <c r="H11" s="83">
        <v>0.54166666666666663</v>
      </c>
      <c r="I11" s="84" t="s">
        <v>37</v>
      </c>
      <c r="J11" s="83">
        <v>0</v>
      </c>
      <c r="K11" s="85" t="s">
        <v>2</v>
      </c>
      <c r="L11" s="86">
        <f t="shared" ref="L11:L23" si="1">IF(OR(F11="",H11=""),"",(H11+IF(F11&gt;H11,1,0)-F11-J11)*24)</f>
        <v>3.9999999999999991</v>
      </c>
      <c r="N11" s="87"/>
    </row>
    <row r="12" spans="2:14" x14ac:dyDescent="0.4">
      <c r="B12" s="80">
        <v>6</v>
      </c>
      <c r="C12" s="81" t="s">
        <v>43</v>
      </c>
      <c r="D12" s="82" t="str">
        <f t="shared" si="0"/>
        <v>f</v>
      </c>
      <c r="E12" s="80" t="s">
        <v>16</v>
      </c>
      <c r="F12" s="83">
        <v>0.54166666666666663</v>
      </c>
      <c r="G12" s="80" t="s">
        <v>17</v>
      </c>
      <c r="H12" s="83">
        <v>0.77083333333333337</v>
      </c>
      <c r="I12" s="84" t="s">
        <v>37</v>
      </c>
      <c r="J12" s="83">
        <v>0</v>
      </c>
      <c r="K12" s="85" t="s">
        <v>2</v>
      </c>
      <c r="L12" s="86">
        <f>IF(OR(F12="",H12=""),"",(H12+IF(F12&gt;H12,1,0)-F12-J12)*24)</f>
        <v>5.5000000000000018</v>
      </c>
      <c r="N12" s="87"/>
    </row>
    <row r="13" spans="2:14" x14ac:dyDescent="0.4">
      <c r="B13" s="80">
        <v>7</v>
      </c>
      <c r="C13" s="81" t="s">
        <v>44</v>
      </c>
      <c r="D13" s="82" t="str">
        <f t="shared" si="0"/>
        <v>g</v>
      </c>
      <c r="E13" s="80" t="s">
        <v>16</v>
      </c>
      <c r="F13" s="83">
        <v>0.58333333333333337</v>
      </c>
      <c r="G13" s="80" t="s">
        <v>17</v>
      </c>
      <c r="H13" s="83">
        <v>0.83333333333333337</v>
      </c>
      <c r="I13" s="84" t="s">
        <v>37</v>
      </c>
      <c r="J13" s="83">
        <v>0</v>
      </c>
      <c r="K13" s="85" t="s">
        <v>2</v>
      </c>
      <c r="L13" s="86">
        <f t="shared" si="1"/>
        <v>6</v>
      </c>
      <c r="N13" s="87"/>
    </row>
    <row r="14" spans="2:14" x14ac:dyDescent="0.4">
      <c r="B14" s="80">
        <v>8</v>
      </c>
      <c r="C14" s="81" t="s">
        <v>45</v>
      </c>
      <c r="D14" s="82" t="str">
        <f t="shared" si="0"/>
        <v>h</v>
      </c>
      <c r="E14" s="80" t="s">
        <v>16</v>
      </c>
      <c r="F14" s="83">
        <v>0.66666666666666663</v>
      </c>
      <c r="G14" s="80" t="s">
        <v>17</v>
      </c>
      <c r="H14" s="83">
        <v>0</v>
      </c>
      <c r="I14" s="84" t="s">
        <v>37</v>
      </c>
      <c r="J14" s="83">
        <v>2.0833333333333332E-2</v>
      </c>
      <c r="K14" s="85" t="s">
        <v>2</v>
      </c>
      <c r="L14" s="86">
        <f t="shared" si="1"/>
        <v>7.5000000000000018</v>
      </c>
      <c r="N14" s="87" t="s">
        <v>202</v>
      </c>
    </row>
    <row r="15" spans="2:14" x14ac:dyDescent="0.4">
      <c r="B15" s="80">
        <v>9</v>
      </c>
      <c r="C15" s="81" t="s">
        <v>46</v>
      </c>
      <c r="D15" s="82" t="str">
        <f t="shared" si="0"/>
        <v>i</v>
      </c>
      <c r="E15" s="80" t="s">
        <v>16</v>
      </c>
      <c r="F15" s="83">
        <v>0</v>
      </c>
      <c r="G15" s="80" t="s">
        <v>17</v>
      </c>
      <c r="H15" s="83">
        <v>0.375</v>
      </c>
      <c r="I15" s="84" t="s">
        <v>37</v>
      </c>
      <c r="J15" s="83">
        <v>2.0833333333333332E-2</v>
      </c>
      <c r="K15" s="85" t="s">
        <v>2</v>
      </c>
      <c r="L15" s="86">
        <f t="shared" si="1"/>
        <v>8.5</v>
      </c>
      <c r="N15" s="87" t="s">
        <v>217</v>
      </c>
    </row>
    <row r="16" spans="2:14" x14ac:dyDescent="0.4">
      <c r="B16" s="80">
        <v>10</v>
      </c>
      <c r="C16" s="81" t="s">
        <v>47</v>
      </c>
      <c r="D16" s="82" t="str">
        <f t="shared" si="0"/>
        <v>j</v>
      </c>
      <c r="E16" s="80" t="s">
        <v>16</v>
      </c>
      <c r="F16" s="83"/>
      <c r="G16" s="80" t="s">
        <v>17</v>
      </c>
      <c r="H16" s="83"/>
      <c r="I16" s="84" t="s">
        <v>37</v>
      </c>
      <c r="J16" s="83">
        <v>0</v>
      </c>
      <c r="K16" s="85" t="s">
        <v>2</v>
      </c>
      <c r="L16" s="86" t="str">
        <f t="shared" si="1"/>
        <v/>
      </c>
      <c r="N16" s="87"/>
    </row>
    <row r="17" spans="2:14" x14ac:dyDescent="0.4">
      <c r="B17" s="80">
        <v>11</v>
      </c>
      <c r="C17" s="81" t="s">
        <v>48</v>
      </c>
      <c r="D17" s="82" t="str">
        <f t="shared" si="0"/>
        <v>k</v>
      </c>
      <c r="E17" s="80" t="s">
        <v>16</v>
      </c>
      <c r="F17" s="83"/>
      <c r="G17" s="80" t="s">
        <v>17</v>
      </c>
      <c r="H17" s="83"/>
      <c r="I17" s="84" t="s">
        <v>37</v>
      </c>
      <c r="J17" s="83">
        <v>0</v>
      </c>
      <c r="K17" s="85" t="s">
        <v>2</v>
      </c>
      <c r="L17" s="86" t="str">
        <f t="shared" si="1"/>
        <v/>
      </c>
      <c r="N17" s="87"/>
    </row>
    <row r="18" spans="2:14" x14ac:dyDescent="0.4">
      <c r="B18" s="80">
        <v>12</v>
      </c>
      <c r="C18" s="81" t="s">
        <v>49</v>
      </c>
      <c r="D18" s="82" t="str">
        <f t="shared" si="0"/>
        <v>l</v>
      </c>
      <c r="E18" s="80" t="s">
        <v>16</v>
      </c>
      <c r="F18" s="83"/>
      <c r="G18" s="80" t="s">
        <v>17</v>
      </c>
      <c r="H18" s="83"/>
      <c r="I18" s="84" t="s">
        <v>37</v>
      </c>
      <c r="J18" s="83">
        <v>0</v>
      </c>
      <c r="K18" s="85" t="s">
        <v>2</v>
      </c>
      <c r="L18" s="86" t="str">
        <f t="shared" si="1"/>
        <v/>
      </c>
      <c r="N18" s="87"/>
    </row>
    <row r="19" spans="2:14" x14ac:dyDescent="0.4">
      <c r="B19" s="80">
        <v>13</v>
      </c>
      <c r="C19" s="81" t="s">
        <v>50</v>
      </c>
      <c r="D19" s="82" t="str">
        <f t="shared" si="0"/>
        <v>m</v>
      </c>
      <c r="E19" s="80" t="s">
        <v>16</v>
      </c>
      <c r="F19" s="83"/>
      <c r="G19" s="80" t="s">
        <v>17</v>
      </c>
      <c r="H19" s="83"/>
      <c r="I19" s="84" t="s">
        <v>37</v>
      </c>
      <c r="J19" s="83">
        <v>0</v>
      </c>
      <c r="K19" s="85" t="s">
        <v>2</v>
      </c>
      <c r="L19" s="86" t="str">
        <f t="shared" si="1"/>
        <v/>
      </c>
      <c r="N19" s="87"/>
    </row>
    <row r="20" spans="2:14" x14ac:dyDescent="0.4">
      <c r="B20" s="80">
        <v>14</v>
      </c>
      <c r="C20" s="81" t="s">
        <v>51</v>
      </c>
      <c r="D20" s="82" t="str">
        <f t="shared" si="0"/>
        <v>n</v>
      </c>
      <c r="E20" s="80" t="s">
        <v>16</v>
      </c>
      <c r="F20" s="83"/>
      <c r="G20" s="80" t="s">
        <v>17</v>
      </c>
      <c r="H20" s="83"/>
      <c r="I20" s="84" t="s">
        <v>37</v>
      </c>
      <c r="J20" s="83">
        <v>0</v>
      </c>
      <c r="K20" s="85" t="s">
        <v>2</v>
      </c>
      <c r="L20" s="86" t="str">
        <f t="shared" si="1"/>
        <v/>
      </c>
      <c r="N20" s="87"/>
    </row>
    <row r="21" spans="2:14" x14ac:dyDescent="0.4">
      <c r="B21" s="80">
        <v>15</v>
      </c>
      <c r="C21" s="81" t="s">
        <v>52</v>
      </c>
      <c r="D21" s="82" t="str">
        <f t="shared" si="0"/>
        <v>o</v>
      </c>
      <c r="E21" s="80" t="s">
        <v>16</v>
      </c>
      <c r="F21" s="83"/>
      <c r="G21" s="80" t="s">
        <v>17</v>
      </c>
      <c r="H21" s="83"/>
      <c r="I21" s="84" t="s">
        <v>37</v>
      </c>
      <c r="J21" s="83">
        <v>0</v>
      </c>
      <c r="K21" s="85" t="s">
        <v>2</v>
      </c>
      <c r="L21" s="86" t="str">
        <f t="shared" si="1"/>
        <v/>
      </c>
      <c r="N21" s="87"/>
    </row>
    <row r="22" spans="2:14" x14ac:dyDescent="0.4">
      <c r="B22" s="80">
        <v>16</v>
      </c>
      <c r="C22" s="81" t="s">
        <v>53</v>
      </c>
      <c r="D22" s="82" t="str">
        <f t="shared" si="0"/>
        <v>p</v>
      </c>
      <c r="E22" s="80" t="s">
        <v>16</v>
      </c>
      <c r="F22" s="83"/>
      <c r="G22" s="80" t="s">
        <v>17</v>
      </c>
      <c r="H22" s="83"/>
      <c r="I22" s="84" t="s">
        <v>37</v>
      </c>
      <c r="J22" s="83">
        <v>0</v>
      </c>
      <c r="K22" s="85" t="s">
        <v>2</v>
      </c>
      <c r="L22" s="86" t="str">
        <f t="shared" si="1"/>
        <v/>
      </c>
      <c r="N22" s="87"/>
    </row>
    <row r="23" spans="2:14" x14ac:dyDescent="0.4">
      <c r="B23" s="80">
        <v>17</v>
      </c>
      <c r="C23" s="81" t="s">
        <v>54</v>
      </c>
      <c r="D23" s="82" t="str">
        <f t="shared" si="0"/>
        <v>q</v>
      </c>
      <c r="E23" s="80" t="s">
        <v>16</v>
      </c>
      <c r="F23" s="83"/>
      <c r="G23" s="80" t="s">
        <v>17</v>
      </c>
      <c r="H23" s="83"/>
      <c r="I23" s="84" t="s">
        <v>37</v>
      </c>
      <c r="J23" s="83">
        <v>0</v>
      </c>
      <c r="K23" s="85" t="s">
        <v>2</v>
      </c>
      <c r="L23" s="86" t="str">
        <f t="shared" si="1"/>
        <v/>
      </c>
      <c r="N23" s="87"/>
    </row>
    <row r="24" spans="2:14" x14ac:dyDescent="0.4">
      <c r="B24" s="80">
        <v>18</v>
      </c>
      <c r="C24" s="81" t="s">
        <v>55</v>
      </c>
      <c r="D24" s="82" t="str">
        <f t="shared" si="0"/>
        <v>r</v>
      </c>
      <c r="E24" s="80" t="s">
        <v>16</v>
      </c>
      <c r="F24" s="88"/>
      <c r="G24" s="80" t="s">
        <v>17</v>
      </c>
      <c r="H24" s="88"/>
      <c r="I24" s="84" t="s">
        <v>37</v>
      </c>
      <c r="J24" s="88"/>
      <c r="K24" s="85" t="s">
        <v>2</v>
      </c>
      <c r="L24" s="81">
        <v>1</v>
      </c>
      <c r="N24" s="87"/>
    </row>
    <row r="25" spans="2:14" x14ac:dyDescent="0.4">
      <c r="B25" s="80">
        <v>19</v>
      </c>
      <c r="C25" s="81" t="s">
        <v>56</v>
      </c>
      <c r="D25" s="82" t="str">
        <f t="shared" si="0"/>
        <v>s</v>
      </c>
      <c r="E25" s="80" t="s">
        <v>16</v>
      </c>
      <c r="F25" s="88"/>
      <c r="G25" s="80" t="s">
        <v>17</v>
      </c>
      <c r="H25" s="88"/>
      <c r="I25" s="84" t="s">
        <v>37</v>
      </c>
      <c r="J25" s="88"/>
      <c r="K25" s="85" t="s">
        <v>2</v>
      </c>
      <c r="L25" s="81">
        <v>2</v>
      </c>
      <c r="N25" s="87"/>
    </row>
    <row r="26" spans="2:14" x14ac:dyDescent="0.4">
      <c r="B26" s="80">
        <v>20</v>
      </c>
      <c r="C26" s="81" t="s">
        <v>57</v>
      </c>
      <c r="D26" s="82" t="str">
        <f t="shared" si="0"/>
        <v>t</v>
      </c>
      <c r="E26" s="80" t="s">
        <v>16</v>
      </c>
      <c r="F26" s="88"/>
      <c r="G26" s="80" t="s">
        <v>17</v>
      </c>
      <c r="H26" s="88"/>
      <c r="I26" s="84" t="s">
        <v>37</v>
      </c>
      <c r="J26" s="88"/>
      <c r="K26" s="85" t="s">
        <v>2</v>
      </c>
      <c r="L26" s="81">
        <v>3</v>
      </c>
      <c r="N26" s="87"/>
    </row>
    <row r="27" spans="2:14" x14ac:dyDescent="0.4">
      <c r="B27" s="80">
        <v>21</v>
      </c>
      <c r="C27" s="81" t="s">
        <v>58</v>
      </c>
      <c r="D27" s="82" t="str">
        <f t="shared" si="0"/>
        <v>u</v>
      </c>
      <c r="E27" s="80" t="s">
        <v>16</v>
      </c>
      <c r="F27" s="88"/>
      <c r="G27" s="80" t="s">
        <v>17</v>
      </c>
      <c r="H27" s="88"/>
      <c r="I27" s="84" t="s">
        <v>37</v>
      </c>
      <c r="J27" s="88"/>
      <c r="K27" s="85" t="s">
        <v>2</v>
      </c>
      <c r="L27" s="81">
        <v>4</v>
      </c>
      <c r="N27" s="87"/>
    </row>
    <row r="28" spans="2:14" x14ac:dyDescent="0.4">
      <c r="B28" s="80">
        <v>22</v>
      </c>
      <c r="C28" s="81" t="s">
        <v>59</v>
      </c>
      <c r="D28" s="82" t="str">
        <f t="shared" si="0"/>
        <v>v</v>
      </c>
      <c r="E28" s="80" t="s">
        <v>16</v>
      </c>
      <c r="F28" s="88"/>
      <c r="G28" s="80" t="s">
        <v>17</v>
      </c>
      <c r="H28" s="88"/>
      <c r="I28" s="84" t="s">
        <v>37</v>
      </c>
      <c r="J28" s="88"/>
      <c r="K28" s="85" t="s">
        <v>2</v>
      </c>
      <c r="L28" s="81">
        <v>5</v>
      </c>
      <c r="N28" s="87"/>
    </row>
    <row r="29" spans="2:14" x14ac:dyDescent="0.4">
      <c r="B29" s="80">
        <v>23</v>
      </c>
      <c r="C29" s="81" t="s">
        <v>60</v>
      </c>
      <c r="D29" s="82" t="str">
        <f t="shared" si="0"/>
        <v>w</v>
      </c>
      <c r="E29" s="80" t="s">
        <v>16</v>
      </c>
      <c r="F29" s="88"/>
      <c r="G29" s="80" t="s">
        <v>17</v>
      </c>
      <c r="H29" s="88"/>
      <c r="I29" s="84" t="s">
        <v>37</v>
      </c>
      <c r="J29" s="88"/>
      <c r="K29" s="85" t="s">
        <v>2</v>
      </c>
      <c r="L29" s="81">
        <v>6</v>
      </c>
      <c r="N29" s="87"/>
    </row>
    <row r="30" spans="2:14" x14ac:dyDescent="0.4">
      <c r="B30" s="80">
        <v>24</v>
      </c>
      <c r="C30" s="81" t="s">
        <v>61</v>
      </c>
      <c r="D30" s="82" t="str">
        <f t="shared" si="0"/>
        <v>x</v>
      </c>
      <c r="E30" s="80" t="s">
        <v>16</v>
      </c>
      <c r="F30" s="88"/>
      <c r="G30" s="80" t="s">
        <v>17</v>
      </c>
      <c r="H30" s="88"/>
      <c r="I30" s="84" t="s">
        <v>37</v>
      </c>
      <c r="J30" s="88"/>
      <c r="K30" s="85" t="s">
        <v>2</v>
      </c>
      <c r="L30" s="81">
        <v>7</v>
      </c>
      <c r="N30" s="87"/>
    </row>
    <row r="31" spans="2:14" x14ac:dyDescent="0.4">
      <c r="B31" s="80">
        <v>25</v>
      </c>
      <c r="C31" s="81" t="s">
        <v>62</v>
      </c>
      <c r="D31" s="82" t="str">
        <f t="shared" si="0"/>
        <v>y</v>
      </c>
      <c r="E31" s="80" t="s">
        <v>16</v>
      </c>
      <c r="F31" s="88"/>
      <c r="G31" s="80" t="s">
        <v>17</v>
      </c>
      <c r="H31" s="88"/>
      <c r="I31" s="84" t="s">
        <v>37</v>
      </c>
      <c r="J31" s="88"/>
      <c r="K31" s="85" t="s">
        <v>2</v>
      </c>
      <c r="L31" s="81">
        <v>8</v>
      </c>
      <c r="N31" s="87"/>
    </row>
    <row r="32" spans="2:14" x14ac:dyDescent="0.4">
      <c r="B32" s="80">
        <v>26</v>
      </c>
      <c r="C32" s="81" t="s">
        <v>63</v>
      </c>
      <c r="D32" s="82" t="str">
        <f t="shared" si="0"/>
        <v>z</v>
      </c>
      <c r="E32" s="80" t="s">
        <v>16</v>
      </c>
      <c r="F32" s="88"/>
      <c r="G32" s="80" t="s">
        <v>17</v>
      </c>
      <c r="H32" s="88"/>
      <c r="I32" s="84" t="s">
        <v>37</v>
      </c>
      <c r="J32" s="88"/>
      <c r="K32" s="85" t="s">
        <v>2</v>
      </c>
      <c r="L32" s="81">
        <v>1</v>
      </c>
      <c r="N32" s="87"/>
    </row>
    <row r="33" spans="2:14" x14ac:dyDescent="0.4">
      <c r="B33" s="80">
        <v>27</v>
      </c>
      <c r="C33" s="81" t="s">
        <v>61</v>
      </c>
      <c r="D33" s="82" t="str">
        <f t="shared" si="0"/>
        <v>x</v>
      </c>
      <c r="E33" s="80" t="s">
        <v>16</v>
      </c>
      <c r="F33" s="88"/>
      <c r="G33" s="80" t="s">
        <v>17</v>
      </c>
      <c r="H33" s="88"/>
      <c r="I33" s="84" t="s">
        <v>37</v>
      </c>
      <c r="J33" s="88"/>
      <c r="K33" s="85" t="s">
        <v>2</v>
      </c>
      <c r="L33" s="81">
        <v>2</v>
      </c>
      <c r="N33" s="87"/>
    </row>
    <row r="34" spans="2:14" x14ac:dyDescent="0.4">
      <c r="B34" s="80">
        <v>28</v>
      </c>
      <c r="C34" s="81" t="s">
        <v>64</v>
      </c>
      <c r="D34" s="82" t="str">
        <f t="shared" si="0"/>
        <v>aa</v>
      </c>
      <c r="E34" s="80" t="s">
        <v>16</v>
      </c>
      <c r="F34" s="88"/>
      <c r="G34" s="80" t="s">
        <v>17</v>
      </c>
      <c r="H34" s="88"/>
      <c r="I34" s="84" t="s">
        <v>37</v>
      </c>
      <c r="J34" s="88"/>
      <c r="K34" s="85" t="s">
        <v>2</v>
      </c>
      <c r="L34" s="81">
        <v>3</v>
      </c>
      <c r="N34" s="87"/>
    </row>
    <row r="35" spans="2:14" x14ac:dyDescent="0.4">
      <c r="B35" s="80">
        <v>29</v>
      </c>
      <c r="C35" s="81" t="s">
        <v>65</v>
      </c>
      <c r="D35" s="82" t="str">
        <f t="shared" si="0"/>
        <v>ab</v>
      </c>
      <c r="E35" s="80" t="s">
        <v>16</v>
      </c>
      <c r="F35" s="88"/>
      <c r="G35" s="80" t="s">
        <v>17</v>
      </c>
      <c r="H35" s="88"/>
      <c r="I35" s="84" t="s">
        <v>37</v>
      </c>
      <c r="J35" s="88"/>
      <c r="K35" s="85" t="s">
        <v>2</v>
      </c>
      <c r="L35" s="81">
        <v>4</v>
      </c>
      <c r="N35" s="87"/>
    </row>
    <row r="36" spans="2:14" x14ac:dyDescent="0.4">
      <c r="B36" s="80">
        <v>30</v>
      </c>
      <c r="C36" s="81" t="s">
        <v>66</v>
      </c>
      <c r="D36" s="82" t="str">
        <f t="shared" si="0"/>
        <v>ac</v>
      </c>
      <c r="E36" s="80" t="s">
        <v>16</v>
      </c>
      <c r="F36" s="88"/>
      <c r="G36" s="80" t="s">
        <v>17</v>
      </c>
      <c r="H36" s="88"/>
      <c r="I36" s="84" t="s">
        <v>37</v>
      </c>
      <c r="J36" s="88"/>
      <c r="K36" s="85" t="s">
        <v>2</v>
      </c>
      <c r="L36" s="81">
        <v>5</v>
      </c>
      <c r="N36" s="87"/>
    </row>
    <row r="37" spans="2:14" x14ac:dyDescent="0.4">
      <c r="B37" s="80">
        <v>31</v>
      </c>
      <c r="C37" s="81" t="s">
        <v>67</v>
      </c>
      <c r="D37" s="82" t="str">
        <f t="shared" si="0"/>
        <v>ad</v>
      </c>
      <c r="E37" s="80" t="s">
        <v>16</v>
      </c>
      <c r="F37" s="88"/>
      <c r="G37" s="80" t="s">
        <v>17</v>
      </c>
      <c r="H37" s="88"/>
      <c r="I37" s="84" t="s">
        <v>37</v>
      </c>
      <c r="J37" s="88"/>
      <c r="K37" s="85" t="s">
        <v>2</v>
      </c>
      <c r="L37" s="81">
        <v>6</v>
      </c>
      <c r="N37" s="87"/>
    </row>
    <row r="38" spans="2:14" x14ac:dyDescent="0.4">
      <c r="B38" s="80">
        <v>32</v>
      </c>
      <c r="C38" s="81" t="s">
        <v>68</v>
      </c>
      <c r="D38" s="82" t="str">
        <f t="shared" si="0"/>
        <v>ae</v>
      </c>
      <c r="E38" s="80" t="s">
        <v>16</v>
      </c>
      <c r="F38" s="88"/>
      <c r="G38" s="80" t="s">
        <v>17</v>
      </c>
      <c r="H38" s="88"/>
      <c r="I38" s="84" t="s">
        <v>37</v>
      </c>
      <c r="J38" s="88"/>
      <c r="K38" s="85" t="s">
        <v>2</v>
      </c>
      <c r="L38" s="81">
        <v>7</v>
      </c>
      <c r="N38" s="87"/>
    </row>
    <row r="39" spans="2:14" x14ac:dyDescent="0.4">
      <c r="B39" s="80">
        <v>33</v>
      </c>
      <c r="C39" s="81" t="s">
        <v>69</v>
      </c>
      <c r="D39" s="82" t="str">
        <f t="shared" si="0"/>
        <v>af</v>
      </c>
      <c r="E39" s="80" t="s">
        <v>16</v>
      </c>
      <c r="F39" s="88"/>
      <c r="G39" s="80" t="s">
        <v>17</v>
      </c>
      <c r="H39" s="88"/>
      <c r="I39" s="84" t="s">
        <v>37</v>
      </c>
      <c r="J39" s="88"/>
      <c r="K39" s="85" t="s">
        <v>2</v>
      </c>
      <c r="L39" s="81">
        <v>8</v>
      </c>
      <c r="N39" s="87"/>
    </row>
    <row r="40" spans="2:14" x14ac:dyDescent="0.4">
      <c r="B40" s="80">
        <v>34</v>
      </c>
      <c r="C40" s="89" t="s">
        <v>87</v>
      </c>
      <c r="D40" s="82"/>
      <c r="E40" s="80" t="s">
        <v>16</v>
      </c>
      <c r="F40" s="83">
        <v>0.29166666666666669</v>
      </c>
      <c r="G40" s="80" t="s">
        <v>17</v>
      </c>
      <c r="H40" s="83">
        <v>0.39583333333333331</v>
      </c>
      <c r="I40" s="84" t="s">
        <v>37</v>
      </c>
      <c r="J40" s="83">
        <v>0</v>
      </c>
      <c r="K40" s="85" t="s">
        <v>2</v>
      </c>
      <c r="L40" s="86">
        <f t="shared" ref="L40:L41" si="2">IF(OR(F40="",H40=""),"",(H40+IF(F40&gt;H40,1,0)-F40-J40)*24)</f>
        <v>2.4999999999999991</v>
      </c>
      <c r="N40" s="87"/>
    </row>
    <row r="41" spans="2:14" x14ac:dyDescent="0.4">
      <c r="B41" s="80"/>
      <c r="C41" s="90" t="s">
        <v>36</v>
      </c>
      <c r="D41" s="82"/>
      <c r="E41" s="80" t="s">
        <v>16</v>
      </c>
      <c r="F41" s="83">
        <v>0.6875</v>
      </c>
      <c r="G41" s="80" t="s">
        <v>17</v>
      </c>
      <c r="H41" s="83">
        <v>0.83333333333333337</v>
      </c>
      <c r="I41" s="84" t="s">
        <v>37</v>
      </c>
      <c r="J41" s="83">
        <v>0</v>
      </c>
      <c r="K41" s="85" t="s">
        <v>2</v>
      </c>
      <c r="L41" s="86">
        <f t="shared" si="2"/>
        <v>3.5000000000000009</v>
      </c>
      <c r="N41" s="87"/>
    </row>
    <row r="42" spans="2:14" x14ac:dyDescent="0.4">
      <c r="B42" s="80"/>
      <c r="C42" s="91" t="s">
        <v>36</v>
      </c>
      <c r="D42" s="82" t="str">
        <f>C40</f>
        <v>ag</v>
      </c>
      <c r="E42" s="80" t="s">
        <v>16</v>
      </c>
      <c r="F42" s="83" t="s">
        <v>36</v>
      </c>
      <c r="G42" s="80" t="s">
        <v>17</v>
      </c>
      <c r="H42" s="83" t="s">
        <v>36</v>
      </c>
      <c r="I42" s="84" t="s">
        <v>37</v>
      </c>
      <c r="J42" s="83" t="s">
        <v>36</v>
      </c>
      <c r="K42" s="85" t="s">
        <v>2</v>
      </c>
      <c r="L42" s="86">
        <f>IF(OR(L40="",L41=""),"",L40+L41)</f>
        <v>6</v>
      </c>
      <c r="N42" s="87" t="s">
        <v>184</v>
      </c>
    </row>
    <row r="43" spans="2:14" x14ac:dyDescent="0.4">
      <c r="B43" s="80"/>
      <c r="C43" s="89" t="s">
        <v>185</v>
      </c>
      <c r="D43" s="82"/>
      <c r="E43" s="80" t="s">
        <v>16</v>
      </c>
      <c r="F43" s="83"/>
      <c r="G43" s="80" t="s">
        <v>17</v>
      </c>
      <c r="H43" s="83"/>
      <c r="I43" s="84" t="s">
        <v>37</v>
      </c>
      <c r="J43" s="83">
        <v>0</v>
      </c>
      <c r="K43" s="85" t="s">
        <v>2</v>
      </c>
      <c r="L43" s="86" t="str">
        <f t="shared" ref="L43:L44" si="3">IF(OR(F43="",H43=""),"",(H43+IF(F43&gt;H43,1,0)-F43-J43)*24)</f>
        <v/>
      </c>
      <c r="N43" s="87"/>
    </row>
    <row r="44" spans="2:14" x14ac:dyDescent="0.4">
      <c r="B44" s="80">
        <v>35</v>
      </c>
      <c r="C44" s="90" t="s">
        <v>36</v>
      </c>
      <c r="D44" s="82"/>
      <c r="E44" s="80" t="s">
        <v>16</v>
      </c>
      <c r="F44" s="83"/>
      <c r="G44" s="80" t="s">
        <v>17</v>
      </c>
      <c r="H44" s="83"/>
      <c r="I44" s="84" t="s">
        <v>37</v>
      </c>
      <c r="J44" s="83">
        <v>0</v>
      </c>
      <c r="K44" s="85" t="s">
        <v>2</v>
      </c>
      <c r="L44" s="86" t="str">
        <f t="shared" si="3"/>
        <v/>
      </c>
      <c r="N44" s="87"/>
    </row>
    <row r="45" spans="2:14" x14ac:dyDescent="0.4">
      <c r="B45" s="80"/>
      <c r="C45" s="91" t="s">
        <v>36</v>
      </c>
      <c r="D45" s="82" t="str">
        <f>C43</f>
        <v>ah</v>
      </c>
      <c r="E45" s="80" t="s">
        <v>16</v>
      </c>
      <c r="F45" s="83" t="s">
        <v>36</v>
      </c>
      <c r="G45" s="80" t="s">
        <v>17</v>
      </c>
      <c r="H45" s="83" t="s">
        <v>36</v>
      </c>
      <c r="I45" s="84" t="s">
        <v>37</v>
      </c>
      <c r="J45" s="83" t="s">
        <v>36</v>
      </c>
      <c r="K45" s="85" t="s">
        <v>2</v>
      </c>
      <c r="L45" s="86" t="str">
        <f>IF(OR(L43="",L44=""),"",L43+L44)</f>
        <v/>
      </c>
      <c r="N45" s="87" t="s">
        <v>186</v>
      </c>
    </row>
    <row r="46" spans="2:14" x14ac:dyDescent="0.4">
      <c r="B46" s="80"/>
      <c r="C46" s="89" t="s">
        <v>187</v>
      </c>
      <c r="D46" s="82"/>
      <c r="E46" s="80" t="s">
        <v>16</v>
      </c>
      <c r="F46" s="83"/>
      <c r="G46" s="80" t="s">
        <v>17</v>
      </c>
      <c r="H46" s="83"/>
      <c r="I46" s="84" t="s">
        <v>37</v>
      </c>
      <c r="J46" s="83">
        <v>0</v>
      </c>
      <c r="K46" s="85" t="s">
        <v>2</v>
      </c>
      <c r="L46" s="86" t="str">
        <f t="shared" ref="L46:L47" si="4">IF(OR(F46="",H46=""),"",(H46+IF(F46&gt;H46,1,0)-F46-J46)*24)</f>
        <v/>
      </c>
      <c r="N46" s="87"/>
    </row>
    <row r="47" spans="2:14" x14ac:dyDescent="0.4">
      <c r="B47" s="80">
        <v>36</v>
      </c>
      <c r="C47" s="90" t="s">
        <v>36</v>
      </c>
      <c r="D47" s="82"/>
      <c r="E47" s="80" t="s">
        <v>16</v>
      </c>
      <c r="F47" s="83"/>
      <c r="G47" s="80" t="s">
        <v>17</v>
      </c>
      <c r="H47" s="83"/>
      <c r="I47" s="84" t="s">
        <v>37</v>
      </c>
      <c r="J47" s="83">
        <v>0</v>
      </c>
      <c r="K47" s="85" t="s">
        <v>2</v>
      </c>
      <c r="L47" s="86" t="str">
        <f t="shared" si="4"/>
        <v/>
      </c>
      <c r="N47" s="87"/>
    </row>
    <row r="48" spans="2:14" x14ac:dyDescent="0.4">
      <c r="B48" s="80"/>
      <c r="C48" s="91" t="s">
        <v>36</v>
      </c>
      <c r="D48" s="82" t="str">
        <f>C46</f>
        <v>ai</v>
      </c>
      <c r="E48" s="80" t="s">
        <v>16</v>
      </c>
      <c r="F48" s="83" t="s">
        <v>36</v>
      </c>
      <c r="G48" s="80" t="s">
        <v>17</v>
      </c>
      <c r="H48" s="83" t="s">
        <v>36</v>
      </c>
      <c r="I48" s="84" t="s">
        <v>37</v>
      </c>
      <c r="J48" s="83" t="s">
        <v>36</v>
      </c>
      <c r="K48" s="85" t="s">
        <v>2</v>
      </c>
      <c r="L48" s="86" t="str">
        <f>IF(OR(L46="",L47=""),"",L46+L47)</f>
        <v/>
      </c>
      <c r="N48" s="87" t="s">
        <v>186</v>
      </c>
    </row>
    <row r="50" spans="3:14" ht="53.25" customHeight="1" x14ac:dyDescent="0.4">
      <c r="C50" s="416" t="s">
        <v>188</v>
      </c>
      <c r="D50" s="416"/>
      <c r="E50" s="416"/>
      <c r="F50" s="416"/>
      <c r="G50" s="416"/>
      <c r="H50" s="416"/>
      <c r="I50" s="416"/>
      <c r="J50" s="416"/>
      <c r="K50" s="416"/>
      <c r="L50" s="416"/>
      <c r="M50" s="416"/>
      <c r="N50" s="416"/>
    </row>
    <row r="51" spans="3:14" ht="48" customHeight="1" x14ac:dyDescent="0.4">
      <c r="C51" s="416" t="s">
        <v>189</v>
      </c>
      <c r="D51" s="416"/>
      <c r="E51" s="416"/>
      <c r="F51" s="416"/>
      <c r="G51" s="416"/>
      <c r="H51" s="416"/>
      <c r="I51" s="416"/>
      <c r="J51" s="416"/>
      <c r="K51" s="416"/>
      <c r="L51" s="416"/>
      <c r="M51" s="416"/>
      <c r="N51" s="416"/>
    </row>
    <row r="52" spans="3:14" x14ac:dyDescent="0.4">
      <c r="C52" s="76" t="s">
        <v>190</v>
      </c>
      <c r="D52" s="76"/>
    </row>
    <row r="53" spans="3:14" x14ac:dyDescent="0.4">
      <c r="C53" s="76" t="s">
        <v>191</v>
      </c>
      <c r="D53" s="76"/>
    </row>
  </sheetData>
  <sheetProtection insertRows="0" deleteRows="0"/>
  <mergeCells count="4">
    <mergeCell ref="F5:L5"/>
    <mergeCell ref="N5:N6"/>
    <mergeCell ref="C50:N50"/>
    <mergeCell ref="C51:N51"/>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B116"/>
  <sheetViews>
    <sheetView view="pageBreakPreview" zoomScaleNormal="100" zoomScaleSheetLayoutView="100"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257</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17" t="s">
        <v>176</v>
      </c>
      <c r="G4" s="417"/>
      <c r="H4" s="417"/>
      <c r="I4" s="417"/>
      <c r="J4" s="417"/>
      <c r="K4" s="417"/>
    </row>
    <row r="5" spans="2:11" s="50" customFormat="1" ht="20.25" customHeight="1" x14ac:dyDescent="0.4">
      <c r="B5" s="71"/>
      <c r="C5" s="43" t="s">
        <v>177</v>
      </c>
      <c r="D5" s="43"/>
      <c r="F5" s="417"/>
      <c r="G5" s="417"/>
      <c r="H5" s="417"/>
      <c r="I5" s="417"/>
      <c r="J5" s="417"/>
      <c r="K5" s="417"/>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17.25" customHeight="1" x14ac:dyDescent="0.4">
      <c r="B19" s="43" t="s">
        <v>282</v>
      </c>
      <c r="C19" s="43"/>
      <c r="D19" s="43"/>
    </row>
    <row r="20" spans="2:4" s="45" customFormat="1" ht="17.25" customHeight="1" x14ac:dyDescent="0.4">
      <c r="B20" s="43" t="s">
        <v>304</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223</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224</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225</v>
      </c>
    </row>
    <row r="35" spans="2:25" s="45" customFormat="1" ht="17.25" customHeight="1" x14ac:dyDescent="0.4">
      <c r="B35" s="43"/>
      <c r="C35" s="22">
        <v>13</v>
      </c>
      <c r="D35" s="49" t="s">
        <v>226</v>
      </c>
    </row>
    <row r="36" spans="2:25" s="45" customFormat="1" ht="17.25" customHeight="1" x14ac:dyDescent="0.4">
      <c r="B36" s="43"/>
      <c r="C36" s="22">
        <v>14</v>
      </c>
      <c r="D36" s="49" t="s">
        <v>227</v>
      </c>
    </row>
    <row r="37" spans="2:25" s="45" customFormat="1" ht="17.25" customHeight="1" x14ac:dyDescent="0.4">
      <c r="B37" s="43"/>
      <c r="C37" s="46"/>
      <c r="D37" s="48"/>
    </row>
    <row r="38" spans="2:25" s="45" customFormat="1" ht="17.25" customHeight="1" x14ac:dyDescent="0.4">
      <c r="B38" s="43" t="s">
        <v>283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284</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285</v>
      </c>
      <c r="C55" s="43"/>
    </row>
    <row r="56" spans="2:51" s="45" customFormat="1" ht="17.25" customHeight="1" x14ac:dyDescent="0.4">
      <c r="B56" s="43"/>
      <c r="C56" s="43"/>
    </row>
    <row r="57" spans="2:51" s="45" customFormat="1" ht="17.25" customHeight="1" x14ac:dyDescent="0.4">
      <c r="B57" s="43" t="s">
        <v>286</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288</v>
      </c>
      <c r="C63" s="43"/>
      <c r="D63" s="43"/>
    </row>
    <row r="64" spans="2:51" s="45" customFormat="1" ht="17.25" customHeight="1" x14ac:dyDescent="0.4">
      <c r="B64" s="43"/>
      <c r="C64" s="43"/>
      <c r="D64" s="43"/>
    </row>
    <row r="65" spans="2:54" s="45" customFormat="1" ht="17.25" customHeight="1" x14ac:dyDescent="0.4">
      <c r="B65" s="50" t="s">
        <v>289</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305</v>
      </c>
    </row>
    <row r="75" spans="2:54" ht="18.75" customHeight="1" x14ac:dyDescent="0.4">
      <c r="B75" s="199" t="s">
        <v>306</v>
      </c>
    </row>
    <row r="76" spans="2:54" ht="18.75" customHeight="1" x14ac:dyDescent="0.4">
      <c r="B76" s="199" t="s">
        <v>307</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258</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17" t="s">
        <v>176</v>
      </c>
      <c r="G4" s="417"/>
      <c r="H4" s="417"/>
      <c r="I4" s="417"/>
      <c r="J4" s="417"/>
      <c r="K4" s="417"/>
    </row>
    <row r="5" spans="2:11" s="50" customFormat="1" ht="20.25" customHeight="1" x14ac:dyDescent="0.4">
      <c r="B5" s="71"/>
      <c r="C5" s="43" t="s">
        <v>177</v>
      </c>
      <c r="D5" s="43"/>
      <c r="F5" s="417"/>
      <c r="G5" s="417"/>
      <c r="H5" s="417"/>
      <c r="I5" s="417"/>
      <c r="J5" s="417"/>
      <c r="K5" s="417"/>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20.25" customHeight="1" x14ac:dyDescent="0.4">
      <c r="B19" s="43" t="s">
        <v>291</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292</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293</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223</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224</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225</v>
      </c>
    </row>
    <row r="44" spans="2:6" s="45" customFormat="1" ht="17.25" customHeight="1" x14ac:dyDescent="0.4">
      <c r="B44" s="43"/>
      <c r="C44" s="22">
        <v>13</v>
      </c>
      <c r="D44" s="49" t="s">
        <v>226</v>
      </c>
    </row>
    <row r="45" spans="2:6" s="45" customFormat="1" ht="17.25" customHeight="1" x14ac:dyDescent="0.4">
      <c r="B45" s="43"/>
      <c r="C45" s="22">
        <v>14</v>
      </c>
      <c r="D45" s="49" t="s">
        <v>227</v>
      </c>
    </row>
    <row r="46" spans="2:6" s="45" customFormat="1" ht="17.25" customHeight="1" x14ac:dyDescent="0.4">
      <c r="B46" s="43"/>
      <c r="C46" s="46"/>
      <c r="D46" s="48"/>
    </row>
    <row r="47" spans="2:6" s="45" customFormat="1" ht="17.25" customHeight="1" x14ac:dyDescent="0.4">
      <c r="B47" s="43" t="s">
        <v>294</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295</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296</v>
      </c>
      <c r="C65" s="43"/>
    </row>
    <row r="66" spans="2:54" s="45" customFormat="1" ht="17.25" customHeight="1" x14ac:dyDescent="0.4">
      <c r="B66" s="43"/>
      <c r="C66" s="43"/>
    </row>
    <row r="67" spans="2:54" s="45" customFormat="1" ht="17.25" customHeight="1" x14ac:dyDescent="0.4">
      <c r="B67" s="43" t="s">
        <v>297</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298</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299</v>
      </c>
      <c r="C73" s="43"/>
      <c r="D73" s="43"/>
    </row>
    <row r="74" spans="2:54" s="45" customFormat="1" ht="17.25" customHeight="1" x14ac:dyDescent="0.4">
      <c r="B74" s="43"/>
      <c r="C74" s="43"/>
      <c r="D74" s="43"/>
    </row>
    <row r="75" spans="2:54" s="45" customFormat="1" ht="17.25" customHeight="1" x14ac:dyDescent="0.4">
      <c r="B75" s="50" t="s">
        <v>300</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301</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305</v>
      </c>
    </row>
    <row r="85" spans="2:2" ht="18.75" customHeight="1" x14ac:dyDescent="0.4">
      <c r="B85" s="199" t="s">
        <v>306</v>
      </c>
    </row>
    <row r="86" spans="2:2" ht="18.75" customHeight="1" x14ac:dyDescent="0.4">
      <c r="B86" s="199" t="s">
        <v>307</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Q62"/>
  <sheetViews>
    <sheetView view="pageBreakPreview" zoomScaleNormal="100" zoomScaleSheetLayoutView="100" workbookViewId="0"/>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309</v>
      </c>
    </row>
    <row r="10" spans="2:4" x14ac:dyDescent="0.4">
      <c r="B10" s="67">
        <v>7</v>
      </c>
      <c r="C10" s="68" t="s">
        <v>90</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223</v>
      </c>
      <c r="F21" s="24" t="s">
        <v>102</v>
      </c>
      <c r="G21" s="24" t="s">
        <v>103</v>
      </c>
      <c r="H21" s="58" t="s">
        <v>224</v>
      </c>
      <c r="I21" s="58" t="s">
        <v>108</v>
      </c>
      <c r="J21" s="58" t="s">
        <v>109</v>
      </c>
      <c r="K21" s="58" t="s">
        <v>110</v>
      </c>
      <c r="L21" s="211" t="s">
        <v>104</v>
      </c>
      <c r="M21" s="216" t="s">
        <v>71</v>
      </c>
      <c r="N21" s="216" t="s">
        <v>225</v>
      </c>
      <c r="O21" s="216" t="s">
        <v>226</v>
      </c>
      <c r="P21" s="216" t="s">
        <v>227</v>
      </c>
      <c r="Q21" s="220" t="s">
        <v>228</v>
      </c>
    </row>
    <row r="22" spans="2:17" ht="19.5" x14ac:dyDescent="0.4">
      <c r="B22" s="418" t="s">
        <v>73</v>
      </c>
      <c r="C22" s="212" t="s">
        <v>90</v>
      </c>
      <c r="D22" s="213" t="s">
        <v>101</v>
      </c>
      <c r="E22" s="213" t="s">
        <v>223</v>
      </c>
      <c r="F22" s="213" t="s">
        <v>106</v>
      </c>
      <c r="G22" s="213" t="s">
        <v>315</v>
      </c>
      <c r="H22" s="214" t="s">
        <v>310</v>
      </c>
      <c r="I22" s="214" t="s">
        <v>108</v>
      </c>
      <c r="J22" s="214" t="s">
        <v>109</v>
      </c>
      <c r="K22" s="217" t="s">
        <v>110</v>
      </c>
      <c r="L22" s="218" t="s">
        <v>104</v>
      </c>
      <c r="M22" s="219" t="s">
        <v>71</v>
      </c>
      <c r="N22" s="219" t="s">
        <v>90</v>
      </c>
      <c r="O22" s="219" t="s">
        <v>90</v>
      </c>
      <c r="P22" s="219" t="s">
        <v>90</v>
      </c>
      <c r="Q22" s="221" t="s">
        <v>90</v>
      </c>
    </row>
    <row r="23" spans="2:17" ht="19.5" x14ac:dyDescent="0.4">
      <c r="B23" s="419"/>
      <c r="C23" s="25" t="s">
        <v>105</v>
      </c>
      <c r="D23" s="26" t="s">
        <v>105</v>
      </c>
      <c r="E23" s="26" t="s">
        <v>105</v>
      </c>
      <c r="F23" s="26" t="s">
        <v>107</v>
      </c>
      <c r="G23" s="26" t="s">
        <v>106</v>
      </c>
      <c r="H23" s="26" t="s">
        <v>311</v>
      </c>
      <c r="I23" s="26" t="s">
        <v>105</v>
      </c>
      <c r="J23" s="26" t="s">
        <v>105</v>
      </c>
      <c r="K23" s="26" t="s">
        <v>105</v>
      </c>
      <c r="L23" s="26" t="s">
        <v>105</v>
      </c>
      <c r="M23" s="26" t="s">
        <v>105</v>
      </c>
      <c r="N23" s="26" t="s">
        <v>105</v>
      </c>
      <c r="O23" s="26" t="s">
        <v>105</v>
      </c>
      <c r="P23" s="26" t="s">
        <v>105</v>
      </c>
      <c r="Q23" s="222" t="s">
        <v>105</v>
      </c>
    </row>
    <row r="24" spans="2:17" ht="19.5" x14ac:dyDescent="0.4">
      <c r="B24" s="419"/>
      <c r="C24" s="25" t="s">
        <v>105</v>
      </c>
      <c r="D24" s="26" t="s">
        <v>204</v>
      </c>
      <c r="E24" s="26" t="s">
        <v>204</v>
      </c>
      <c r="F24" s="26" t="s">
        <v>204</v>
      </c>
      <c r="G24" s="26" t="s">
        <v>316</v>
      </c>
      <c r="H24" s="26" t="s">
        <v>312</v>
      </c>
      <c r="I24" s="26" t="s">
        <v>105</v>
      </c>
      <c r="J24" s="26" t="s">
        <v>105</v>
      </c>
      <c r="K24" s="26" t="s">
        <v>105</v>
      </c>
      <c r="L24" s="26" t="s">
        <v>105</v>
      </c>
      <c r="M24" s="26" t="s">
        <v>105</v>
      </c>
      <c r="N24" s="26" t="s">
        <v>105</v>
      </c>
      <c r="O24" s="26" t="s">
        <v>105</v>
      </c>
      <c r="P24" s="26" t="s">
        <v>105</v>
      </c>
      <c r="Q24" s="222" t="s">
        <v>105</v>
      </c>
    </row>
    <row r="25" spans="2:17" ht="19.5" x14ac:dyDescent="0.4">
      <c r="B25" s="419"/>
      <c r="C25" s="25" t="s">
        <v>105</v>
      </c>
      <c r="D25" s="26" t="s">
        <v>204</v>
      </c>
      <c r="E25" s="26" t="s">
        <v>204</v>
      </c>
      <c r="F25" s="26" t="s">
        <v>204</v>
      </c>
      <c r="G25" s="26" t="s">
        <v>317</v>
      </c>
      <c r="H25" s="26" t="s">
        <v>313</v>
      </c>
      <c r="I25" s="26" t="s">
        <v>105</v>
      </c>
      <c r="J25" s="26" t="s">
        <v>105</v>
      </c>
      <c r="K25" s="26" t="s">
        <v>105</v>
      </c>
      <c r="L25" s="26" t="s">
        <v>105</v>
      </c>
      <c r="M25" s="26" t="s">
        <v>105</v>
      </c>
      <c r="N25" s="26" t="s">
        <v>105</v>
      </c>
      <c r="O25" s="26" t="s">
        <v>105</v>
      </c>
      <c r="P25" s="26" t="s">
        <v>105</v>
      </c>
      <c r="Q25" s="222" t="s">
        <v>105</v>
      </c>
    </row>
    <row r="26" spans="2:17" ht="19.5" x14ac:dyDescent="0.4">
      <c r="B26" s="419"/>
      <c r="C26" s="194" t="s">
        <v>105</v>
      </c>
      <c r="D26" s="26" t="s">
        <v>204</v>
      </c>
      <c r="E26" s="26" t="s">
        <v>204</v>
      </c>
      <c r="F26" s="26" t="s">
        <v>204</v>
      </c>
      <c r="G26" s="26" t="s">
        <v>318</v>
      </c>
      <c r="H26" s="26" t="s">
        <v>314</v>
      </c>
      <c r="I26" s="26" t="s">
        <v>105</v>
      </c>
      <c r="J26" s="26" t="s">
        <v>105</v>
      </c>
      <c r="K26" s="26" t="s">
        <v>105</v>
      </c>
      <c r="L26" s="26" t="s">
        <v>105</v>
      </c>
      <c r="M26" s="26" t="s">
        <v>105</v>
      </c>
      <c r="N26" s="26" t="s">
        <v>105</v>
      </c>
      <c r="O26" s="26" t="s">
        <v>105</v>
      </c>
      <c r="P26" s="26" t="s">
        <v>105</v>
      </c>
      <c r="Q26" s="222" t="s">
        <v>105</v>
      </c>
    </row>
    <row r="27" spans="2:17" ht="19.5" x14ac:dyDescent="0.4">
      <c r="B27" s="419"/>
      <c r="C27" s="194" t="s">
        <v>105</v>
      </c>
      <c r="D27" s="26" t="s">
        <v>204</v>
      </c>
      <c r="E27" s="26" t="s">
        <v>204</v>
      </c>
      <c r="F27" s="26" t="s">
        <v>204</v>
      </c>
      <c r="G27" s="26" t="s">
        <v>319</v>
      </c>
      <c r="H27" s="26" t="s">
        <v>90</v>
      </c>
      <c r="I27" s="26" t="s">
        <v>105</v>
      </c>
      <c r="J27" s="26" t="s">
        <v>105</v>
      </c>
      <c r="K27" s="26" t="s">
        <v>105</v>
      </c>
      <c r="L27" s="26" t="s">
        <v>105</v>
      </c>
      <c r="M27" s="26" t="s">
        <v>105</v>
      </c>
      <c r="N27" s="26" t="s">
        <v>105</v>
      </c>
      <c r="O27" s="26" t="s">
        <v>105</v>
      </c>
      <c r="P27" s="26" t="s">
        <v>105</v>
      </c>
      <c r="Q27" s="222" t="s">
        <v>105</v>
      </c>
    </row>
    <row r="28" spans="2:17" ht="19.5" x14ac:dyDescent="0.4">
      <c r="B28" s="419"/>
      <c r="C28" s="194" t="s">
        <v>105</v>
      </c>
      <c r="D28" s="26" t="s">
        <v>204</v>
      </c>
      <c r="E28" s="26" t="s">
        <v>204</v>
      </c>
      <c r="F28" s="26" t="s">
        <v>204</v>
      </c>
      <c r="G28" s="26" t="s">
        <v>320</v>
      </c>
      <c r="H28" s="26" t="s">
        <v>204</v>
      </c>
      <c r="I28" s="26" t="s">
        <v>105</v>
      </c>
      <c r="J28" s="26" t="s">
        <v>105</v>
      </c>
      <c r="K28" s="26" t="s">
        <v>105</v>
      </c>
      <c r="L28" s="26" t="s">
        <v>105</v>
      </c>
      <c r="M28" s="26" t="s">
        <v>105</v>
      </c>
      <c r="N28" s="26" t="s">
        <v>105</v>
      </c>
      <c r="O28" s="26" t="s">
        <v>105</v>
      </c>
      <c r="P28" s="26" t="s">
        <v>105</v>
      </c>
      <c r="Q28" s="222" t="s">
        <v>105</v>
      </c>
    </row>
    <row r="29" spans="2:17" ht="19.5" x14ac:dyDescent="0.4">
      <c r="B29" s="419"/>
      <c r="C29" s="194" t="s">
        <v>105</v>
      </c>
      <c r="D29" s="26" t="s">
        <v>204</v>
      </c>
      <c r="E29" s="26" t="s">
        <v>204</v>
      </c>
      <c r="F29" s="26" t="s">
        <v>204</v>
      </c>
      <c r="G29" s="26" t="s">
        <v>321</v>
      </c>
      <c r="H29" s="26" t="s">
        <v>204</v>
      </c>
      <c r="I29" s="26" t="s">
        <v>105</v>
      </c>
      <c r="J29" s="26" t="s">
        <v>105</v>
      </c>
      <c r="K29" s="26" t="s">
        <v>105</v>
      </c>
      <c r="L29" s="26" t="s">
        <v>105</v>
      </c>
      <c r="M29" s="26" t="s">
        <v>105</v>
      </c>
      <c r="N29" s="26" t="s">
        <v>105</v>
      </c>
      <c r="O29" s="26" t="s">
        <v>105</v>
      </c>
      <c r="P29" s="26" t="s">
        <v>105</v>
      </c>
      <c r="Q29" s="222" t="s">
        <v>105</v>
      </c>
    </row>
    <row r="30" spans="2:17" ht="19.5" x14ac:dyDescent="0.4">
      <c r="B30" s="419"/>
      <c r="C30" s="194" t="s">
        <v>105</v>
      </c>
      <c r="D30" s="26" t="s">
        <v>204</v>
      </c>
      <c r="E30" s="26" t="s">
        <v>204</v>
      </c>
      <c r="F30" s="26" t="s">
        <v>204</v>
      </c>
      <c r="G30" s="26" t="s">
        <v>322</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20"/>
      <c r="C31" s="195" t="s">
        <v>105</v>
      </c>
      <c r="D31" s="196" t="s">
        <v>204</v>
      </c>
      <c r="E31" s="196" t="s">
        <v>204</v>
      </c>
      <c r="F31" s="196" t="s">
        <v>204</v>
      </c>
      <c r="G31" s="196" t="s">
        <v>90</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229</v>
      </c>
    </row>
    <row r="42" spans="3:3" x14ac:dyDescent="0.4">
      <c r="C42" s="20" t="s">
        <v>112</v>
      </c>
    </row>
    <row r="43" spans="3:3" x14ac:dyDescent="0.4">
      <c r="C43" s="20" t="s">
        <v>113</v>
      </c>
    </row>
    <row r="44" spans="3:3" x14ac:dyDescent="0.4">
      <c r="C44" s="20" t="s">
        <v>230</v>
      </c>
    </row>
    <row r="45" spans="3:3" x14ac:dyDescent="0.4">
      <c r="C45" s="20" t="s">
        <v>231</v>
      </c>
    </row>
    <row r="46" spans="3:3" x14ac:dyDescent="0.4">
      <c r="C46" s="20" t="s">
        <v>232</v>
      </c>
    </row>
    <row r="47" spans="3:3" x14ac:dyDescent="0.4">
      <c r="C47" s="20" t="s">
        <v>233</v>
      </c>
    </row>
    <row r="48" spans="3:3" x14ac:dyDescent="0.4">
      <c r="C48" s="20" t="s">
        <v>234</v>
      </c>
    </row>
    <row r="49" spans="3:3" x14ac:dyDescent="0.4">
      <c r="C49" s="20" t="s">
        <v>235</v>
      </c>
    </row>
    <row r="50" spans="3:3" x14ac:dyDescent="0.4">
      <c r="C50" s="20" t="s">
        <v>236</v>
      </c>
    </row>
    <row r="51" spans="3:3" x14ac:dyDescent="0.4">
      <c r="C51" s="20" t="s">
        <v>237</v>
      </c>
    </row>
    <row r="52" spans="3:3" x14ac:dyDescent="0.4">
      <c r="C52" s="20" t="s">
        <v>238</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1:N53"/>
  <sheetViews>
    <sheetView view="pageBreakPreview" zoomScale="75" zoomScaleNormal="75" zoomScaleSheetLayoutView="75" workbookViewId="0">
      <selection activeCell="B2" sqref="B2"/>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6"/>
    </row>
    <row r="2" spans="2:14" x14ac:dyDescent="0.4">
      <c r="B2" s="73" t="s">
        <v>32</v>
      </c>
    </row>
    <row r="3" spans="2:14" x14ac:dyDescent="0.4">
      <c r="B3" s="76" t="s">
        <v>33</v>
      </c>
      <c r="F3" s="77"/>
      <c r="G3" s="78"/>
      <c r="H3" s="78"/>
      <c r="I3" s="78"/>
      <c r="J3" s="79"/>
      <c r="K3" s="78"/>
      <c r="L3" s="78"/>
    </row>
    <row r="4" spans="2:14" x14ac:dyDescent="0.4">
      <c r="B4" s="77" t="s">
        <v>173</v>
      </c>
      <c r="F4" s="79" t="s">
        <v>174</v>
      </c>
      <c r="G4" s="78"/>
      <c r="H4" s="78"/>
      <c r="I4" s="78"/>
      <c r="J4" s="79"/>
      <c r="K4" s="78"/>
      <c r="L4" s="78"/>
    </row>
    <row r="5" spans="2:14" x14ac:dyDescent="0.4">
      <c r="B5" s="76"/>
      <c r="F5" s="415" t="s">
        <v>34</v>
      </c>
      <c r="G5" s="415"/>
      <c r="H5" s="415"/>
      <c r="I5" s="415"/>
      <c r="J5" s="415"/>
      <c r="K5" s="415"/>
      <c r="L5" s="415"/>
      <c r="N5" s="415" t="s">
        <v>181</v>
      </c>
    </row>
    <row r="6" spans="2:14" x14ac:dyDescent="0.4">
      <c r="B6" s="74" t="s">
        <v>20</v>
      </c>
      <c r="C6" s="74" t="s">
        <v>4</v>
      </c>
      <c r="F6" s="74" t="s">
        <v>182</v>
      </c>
      <c r="G6" s="74"/>
      <c r="H6" s="74" t="s">
        <v>183</v>
      </c>
      <c r="J6" s="74" t="s">
        <v>35</v>
      </c>
      <c r="L6" s="74" t="s">
        <v>34</v>
      </c>
      <c r="N6" s="415"/>
    </row>
    <row r="7" spans="2:14" x14ac:dyDescent="0.4">
      <c r="B7" s="80">
        <v>1</v>
      </c>
      <c r="C7" s="81" t="s">
        <v>38</v>
      </c>
      <c r="D7" s="82" t="str">
        <f>C7</f>
        <v>a</v>
      </c>
      <c r="E7" s="80" t="s">
        <v>16</v>
      </c>
      <c r="F7" s="83">
        <v>0.29166666666666669</v>
      </c>
      <c r="G7" s="80" t="s">
        <v>17</v>
      </c>
      <c r="H7" s="83">
        <v>0.66666666666666663</v>
      </c>
      <c r="I7" s="84" t="s">
        <v>37</v>
      </c>
      <c r="J7" s="83">
        <v>4.1666666666666664E-2</v>
      </c>
      <c r="K7" s="85" t="s">
        <v>2</v>
      </c>
      <c r="L7" s="86">
        <f>IF(OR(F7="",H7=""),"",(H7+IF(F7&gt;H7,1,0)-F7-J7)*24)</f>
        <v>7.9999999999999982</v>
      </c>
      <c r="N7" s="87"/>
    </row>
    <row r="8" spans="2:14" x14ac:dyDescent="0.4">
      <c r="B8" s="80">
        <v>2</v>
      </c>
      <c r="C8" s="81" t="s">
        <v>39</v>
      </c>
      <c r="D8" s="82" t="str">
        <f t="shared" ref="D8:D39" si="0">C8</f>
        <v>b</v>
      </c>
      <c r="E8" s="80" t="s">
        <v>16</v>
      </c>
      <c r="F8" s="83">
        <v>0.375</v>
      </c>
      <c r="G8" s="80" t="s">
        <v>17</v>
      </c>
      <c r="H8" s="83">
        <v>0.75</v>
      </c>
      <c r="I8" s="84" t="s">
        <v>37</v>
      </c>
      <c r="J8" s="83">
        <v>4.1666666666666664E-2</v>
      </c>
      <c r="K8" s="85" t="s">
        <v>2</v>
      </c>
      <c r="L8" s="86">
        <f>IF(OR(F8="",H8=""),"",(H8+IF(F8&gt;H8,1,0)-F8-J8)*24)</f>
        <v>8</v>
      </c>
      <c r="N8" s="87"/>
    </row>
    <row r="9" spans="2:14" x14ac:dyDescent="0.4">
      <c r="B9" s="80">
        <v>3</v>
      </c>
      <c r="C9" s="81" t="s">
        <v>40</v>
      </c>
      <c r="D9" s="82" t="str">
        <f t="shared" si="0"/>
        <v>c</v>
      </c>
      <c r="E9" s="80" t="s">
        <v>16</v>
      </c>
      <c r="F9" s="83">
        <v>0.41666666666666669</v>
      </c>
      <c r="G9" s="80" t="s">
        <v>17</v>
      </c>
      <c r="H9" s="83">
        <v>0.79166666666666663</v>
      </c>
      <c r="I9" s="84" t="s">
        <v>37</v>
      </c>
      <c r="J9" s="83">
        <v>4.1666666666666664E-2</v>
      </c>
      <c r="K9" s="85" t="s">
        <v>2</v>
      </c>
      <c r="L9" s="86">
        <f>IF(OR(F9="",H9=""),"",(H9+IF(F9&gt;H9,1,0)-F9-J9)*24)</f>
        <v>7.9999999999999982</v>
      </c>
      <c r="N9" s="87"/>
    </row>
    <row r="10" spans="2:14" x14ac:dyDescent="0.4">
      <c r="B10" s="80">
        <v>4</v>
      </c>
      <c r="C10" s="81" t="s">
        <v>41</v>
      </c>
      <c r="D10" s="82" t="str">
        <f t="shared" si="0"/>
        <v>d</v>
      </c>
      <c r="E10" s="80" t="s">
        <v>16</v>
      </c>
      <c r="F10" s="83">
        <v>0.5</v>
      </c>
      <c r="G10" s="80" t="s">
        <v>17</v>
      </c>
      <c r="H10" s="83">
        <v>0.875</v>
      </c>
      <c r="I10" s="84" t="s">
        <v>37</v>
      </c>
      <c r="J10" s="83">
        <v>4.1666666666666664E-2</v>
      </c>
      <c r="K10" s="85" t="s">
        <v>2</v>
      </c>
      <c r="L10" s="86">
        <f>IF(OR(F10="",H10=""),"",(H10+IF(F10&gt;H10,1,0)-F10-J10)*24)</f>
        <v>8</v>
      </c>
      <c r="N10" s="87"/>
    </row>
    <row r="11" spans="2:14" x14ac:dyDescent="0.4">
      <c r="B11" s="80">
        <v>5</v>
      </c>
      <c r="C11" s="81" t="s">
        <v>42</v>
      </c>
      <c r="D11" s="82" t="str">
        <f t="shared" si="0"/>
        <v>e</v>
      </c>
      <c r="E11" s="80" t="s">
        <v>16</v>
      </c>
      <c r="F11" s="83">
        <v>0.375</v>
      </c>
      <c r="G11" s="80" t="s">
        <v>17</v>
      </c>
      <c r="H11" s="83">
        <v>0.54166666666666663</v>
      </c>
      <c r="I11" s="84" t="s">
        <v>37</v>
      </c>
      <c r="J11" s="83">
        <v>0</v>
      </c>
      <c r="K11" s="85" t="s">
        <v>2</v>
      </c>
      <c r="L11" s="86">
        <f t="shared" ref="L11:L23" si="1">IF(OR(F11="",H11=""),"",(H11+IF(F11&gt;H11,1,0)-F11-J11)*24)</f>
        <v>3.9999999999999991</v>
      </c>
      <c r="N11" s="87"/>
    </row>
    <row r="12" spans="2:14" x14ac:dyDescent="0.4">
      <c r="B12" s="80">
        <v>6</v>
      </c>
      <c r="C12" s="81" t="s">
        <v>43</v>
      </c>
      <c r="D12" s="82" t="str">
        <f t="shared" si="0"/>
        <v>f</v>
      </c>
      <c r="E12" s="80" t="s">
        <v>16</v>
      </c>
      <c r="F12" s="83">
        <v>0.54166666666666663</v>
      </c>
      <c r="G12" s="80" t="s">
        <v>17</v>
      </c>
      <c r="H12" s="83">
        <v>0.77083333333333337</v>
      </c>
      <c r="I12" s="84" t="s">
        <v>37</v>
      </c>
      <c r="J12" s="83">
        <v>0</v>
      </c>
      <c r="K12" s="85" t="s">
        <v>2</v>
      </c>
      <c r="L12" s="86">
        <f>IF(OR(F12="",H12=""),"",(H12+IF(F12&gt;H12,1,0)-F12-J12)*24)</f>
        <v>5.5000000000000018</v>
      </c>
      <c r="N12" s="87"/>
    </row>
    <row r="13" spans="2:14" x14ac:dyDescent="0.4">
      <c r="B13" s="80">
        <v>7</v>
      </c>
      <c r="C13" s="81" t="s">
        <v>44</v>
      </c>
      <c r="D13" s="82" t="str">
        <f t="shared" si="0"/>
        <v>g</v>
      </c>
      <c r="E13" s="80" t="s">
        <v>16</v>
      </c>
      <c r="F13" s="83">
        <v>0.58333333333333337</v>
      </c>
      <c r="G13" s="80" t="s">
        <v>17</v>
      </c>
      <c r="H13" s="83">
        <v>0.83333333333333337</v>
      </c>
      <c r="I13" s="84" t="s">
        <v>37</v>
      </c>
      <c r="J13" s="83">
        <v>0</v>
      </c>
      <c r="K13" s="85" t="s">
        <v>2</v>
      </c>
      <c r="L13" s="86">
        <f t="shared" si="1"/>
        <v>6</v>
      </c>
      <c r="N13" s="87"/>
    </row>
    <row r="14" spans="2:14" x14ac:dyDescent="0.4">
      <c r="B14" s="80">
        <v>8</v>
      </c>
      <c r="C14" s="81" t="s">
        <v>45</v>
      </c>
      <c r="D14" s="82" t="str">
        <f t="shared" si="0"/>
        <v>h</v>
      </c>
      <c r="E14" s="80" t="s">
        <v>16</v>
      </c>
      <c r="F14" s="83">
        <v>0.66666666666666663</v>
      </c>
      <c r="G14" s="80" t="s">
        <v>17</v>
      </c>
      <c r="H14" s="83">
        <v>1</v>
      </c>
      <c r="I14" s="84" t="s">
        <v>37</v>
      </c>
      <c r="J14" s="83">
        <v>0</v>
      </c>
      <c r="K14" s="85" t="s">
        <v>2</v>
      </c>
      <c r="L14" s="86">
        <f t="shared" si="1"/>
        <v>8</v>
      </c>
      <c r="N14" s="87" t="s">
        <v>202</v>
      </c>
    </row>
    <row r="15" spans="2:14" x14ac:dyDescent="0.4">
      <c r="B15" s="80">
        <v>9</v>
      </c>
      <c r="C15" s="81" t="s">
        <v>46</v>
      </c>
      <c r="D15" s="82" t="str">
        <f t="shared" si="0"/>
        <v>i</v>
      </c>
      <c r="E15" s="80" t="s">
        <v>16</v>
      </c>
      <c r="F15" s="83">
        <v>0</v>
      </c>
      <c r="G15" s="80" t="s">
        <v>17</v>
      </c>
      <c r="H15" s="83">
        <v>0.375</v>
      </c>
      <c r="I15" s="84" t="s">
        <v>37</v>
      </c>
      <c r="J15" s="83">
        <v>4.1666666666666664E-2</v>
      </c>
      <c r="K15" s="85" t="s">
        <v>2</v>
      </c>
      <c r="L15" s="86">
        <f t="shared" si="1"/>
        <v>8</v>
      </c>
      <c r="N15" s="87" t="s">
        <v>215</v>
      </c>
    </row>
    <row r="16" spans="2:14" x14ac:dyDescent="0.4">
      <c r="B16" s="80">
        <v>10</v>
      </c>
      <c r="C16" s="81" t="s">
        <v>47</v>
      </c>
      <c r="D16" s="82" t="str">
        <f t="shared" si="0"/>
        <v>j</v>
      </c>
      <c r="E16" s="80" t="s">
        <v>16</v>
      </c>
      <c r="F16" s="83"/>
      <c r="G16" s="80" t="s">
        <v>17</v>
      </c>
      <c r="H16" s="83"/>
      <c r="I16" s="84" t="s">
        <v>37</v>
      </c>
      <c r="J16" s="83">
        <v>0</v>
      </c>
      <c r="K16" s="85" t="s">
        <v>2</v>
      </c>
      <c r="L16" s="86" t="str">
        <f t="shared" si="1"/>
        <v/>
      </c>
      <c r="N16" s="87"/>
    </row>
    <row r="17" spans="2:14" x14ac:dyDescent="0.4">
      <c r="B17" s="80">
        <v>11</v>
      </c>
      <c r="C17" s="81" t="s">
        <v>48</v>
      </c>
      <c r="D17" s="82" t="str">
        <f t="shared" si="0"/>
        <v>k</v>
      </c>
      <c r="E17" s="80" t="s">
        <v>16</v>
      </c>
      <c r="F17" s="83"/>
      <c r="G17" s="80" t="s">
        <v>17</v>
      </c>
      <c r="H17" s="83"/>
      <c r="I17" s="84" t="s">
        <v>37</v>
      </c>
      <c r="J17" s="83">
        <v>0</v>
      </c>
      <c r="K17" s="85" t="s">
        <v>2</v>
      </c>
      <c r="L17" s="86" t="str">
        <f t="shared" si="1"/>
        <v/>
      </c>
      <c r="N17" s="87"/>
    </row>
    <row r="18" spans="2:14" x14ac:dyDescent="0.4">
      <c r="B18" s="80">
        <v>12</v>
      </c>
      <c r="C18" s="81" t="s">
        <v>49</v>
      </c>
      <c r="D18" s="82" t="str">
        <f t="shared" si="0"/>
        <v>l</v>
      </c>
      <c r="E18" s="80" t="s">
        <v>16</v>
      </c>
      <c r="F18" s="83"/>
      <c r="G18" s="80" t="s">
        <v>17</v>
      </c>
      <c r="H18" s="83"/>
      <c r="I18" s="84" t="s">
        <v>37</v>
      </c>
      <c r="J18" s="83">
        <v>0</v>
      </c>
      <c r="K18" s="85" t="s">
        <v>2</v>
      </c>
      <c r="L18" s="86" t="str">
        <f t="shared" si="1"/>
        <v/>
      </c>
      <c r="N18" s="87"/>
    </row>
    <row r="19" spans="2:14" x14ac:dyDescent="0.4">
      <c r="B19" s="80">
        <v>13</v>
      </c>
      <c r="C19" s="81" t="s">
        <v>50</v>
      </c>
      <c r="D19" s="82" t="str">
        <f t="shared" si="0"/>
        <v>m</v>
      </c>
      <c r="E19" s="80" t="s">
        <v>16</v>
      </c>
      <c r="F19" s="83"/>
      <c r="G19" s="80" t="s">
        <v>17</v>
      </c>
      <c r="H19" s="83"/>
      <c r="I19" s="84" t="s">
        <v>37</v>
      </c>
      <c r="J19" s="83">
        <v>0</v>
      </c>
      <c r="K19" s="85" t="s">
        <v>2</v>
      </c>
      <c r="L19" s="86" t="str">
        <f t="shared" si="1"/>
        <v/>
      </c>
      <c r="N19" s="87"/>
    </row>
    <row r="20" spans="2:14" x14ac:dyDescent="0.4">
      <c r="B20" s="80">
        <v>14</v>
      </c>
      <c r="C20" s="81" t="s">
        <v>51</v>
      </c>
      <c r="D20" s="82" t="str">
        <f t="shared" si="0"/>
        <v>n</v>
      </c>
      <c r="E20" s="80" t="s">
        <v>16</v>
      </c>
      <c r="F20" s="83"/>
      <c r="G20" s="80" t="s">
        <v>17</v>
      </c>
      <c r="H20" s="83"/>
      <c r="I20" s="84" t="s">
        <v>37</v>
      </c>
      <c r="J20" s="83">
        <v>0</v>
      </c>
      <c r="K20" s="85" t="s">
        <v>2</v>
      </c>
      <c r="L20" s="86" t="str">
        <f t="shared" si="1"/>
        <v/>
      </c>
      <c r="N20" s="87"/>
    </row>
    <row r="21" spans="2:14" x14ac:dyDescent="0.4">
      <c r="B21" s="80">
        <v>15</v>
      </c>
      <c r="C21" s="81" t="s">
        <v>52</v>
      </c>
      <c r="D21" s="82" t="str">
        <f t="shared" si="0"/>
        <v>o</v>
      </c>
      <c r="E21" s="80" t="s">
        <v>16</v>
      </c>
      <c r="F21" s="83"/>
      <c r="G21" s="80" t="s">
        <v>17</v>
      </c>
      <c r="H21" s="83"/>
      <c r="I21" s="84" t="s">
        <v>37</v>
      </c>
      <c r="J21" s="83">
        <v>0</v>
      </c>
      <c r="K21" s="85" t="s">
        <v>2</v>
      </c>
      <c r="L21" s="86" t="str">
        <f t="shared" si="1"/>
        <v/>
      </c>
      <c r="N21" s="87"/>
    </row>
    <row r="22" spans="2:14" x14ac:dyDescent="0.4">
      <c r="B22" s="80">
        <v>16</v>
      </c>
      <c r="C22" s="81" t="s">
        <v>53</v>
      </c>
      <c r="D22" s="82" t="str">
        <f t="shared" si="0"/>
        <v>p</v>
      </c>
      <c r="E22" s="80" t="s">
        <v>16</v>
      </c>
      <c r="F22" s="83"/>
      <c r="G22" s="80" t="s">
        <v>17</v>
      </c>
      <c r="H22" s="83"/>
      <c r="I22" s="84" t="s">
        <v>37</v>
      </c>
      <c r="J22" s="83">
        <v>0</v>
      </c>
      <c r="K22" s="85" t="s">
        <v>2</v>
      </c>
      <c r="L22" s="86" t="str">
        <f t="shared" si="1"/>
        <v/>
      </c>
      <c r="N22" s="87"/>
    </row>
    <row r="23" spans="2:14" x14ac:dyDescent="0.4">
      <c r="B23" s="80">
        <v>17</v>
      </c>
      <c r="C23" s="81" t="s">
        <v>54</v>
      </c>
      <c r="D23" s="82" t="str">
        <f t="shared" si="0"/>
        <v>q</v>
      </c>
      <c r="E23" s="80" t="s">
        <v>16</v>
      </c>
      <c r="F23" s="83"/>
      <c r="G23" s="80" t="s">
        <v>17</v>
      </c>
      <c r="H23" s="83"/>
      <c r="I23" s="84" t="s">
        <v>37</v>
      </c>
      <c r="J23" s="83">
        <v>0</v>
      </c>
      <c r="K23" s="85" t="s">
        <v>2</v>
      </c>
      <c r="L23" s="86" t="str">
        <f t="shared" si="1"/>
        <v/>
      </c>
      <c r="N23" s="87"/>
    </row>
    <row r="24" spans="2:14" x14ac:dyDescent="0.4">
      <c r="B24" s="80">
        <v>18</v>
      </c>
      <c r="C24" s="81" t="s">
        <v>55</v>
      </c>
      <c r="D24" s="82" t="str">
        <f t="shared" si="0"/>
        <v>r</v>
      </c>
      <c r="E24" s="80" t="s">
        <v>16</v>
      </c>
      <c r="F24" s="88"/>
      <c r="G24" s="80" t="s">
        <v>17</v>
      </c>
      <c r="H24" s="88"/>
      <c r="I24" s="84" t="s">
        <v>37</v>
      </c>
      <c r="J24" s="88"/>
      <c r="K24" s="85" t="s">
        <v>2</v>
      </c>
      <c r="L24" s="81">
        <v>1</v>
      </c>
      <c r="N24" s="87"/>
    </row>
    <row r="25" spans="2:14" x14ac:dyDescent="0.4">
      <c r="B25" s="80">
        <v>19</v>
      </c>
      <c r="C25" s="81" t="s">
        <v>56</v>
      </c>
      <c r="D25" s="82" t="str">
        <f t="shared" si="0"/>
        <v>s</v>
      </c>
      <c r="E25" s="80" t="s">
        <v>16</v>
      </c>
      <c r="F25" s="88"/>
      <c r="G25" s="80" t="s">
        <v>17</v>
      </c>
      <c r="H25" s="88"/>
      <c r="I25" s="84" t="s">
        <v>37</v>
      </c>
      <c r="J25" s="88"/>
      <c r="K25" s="85" t="s">
        <v>2</v>
      </c>
      <c r="L25" s="81">
        <v>2</v>
      </c>
      <c r="N25" s="87"/>
    </row>
    <row r="26" spans="2:14" x14ac:dyDescent="0.4">
      <c r="B26" s="80">
        <v>20</v>
      </c>
      <c r="C26" s="81" t="s">
        <v>57</v>
      </c>
      <c r="D26" s="82" t="str">
        <f t="shared" si="0"/>
        <v>t</v>
      </c>
      <c r="E26" s="80" t="s">
        <v>16</v>
      </c>
      <c r="F26" s="88"/>
      <c r="G26" s="80" t="s">
        <v>17</v>
      </c>
      <c r="H26" s="88"/>
      <c r="I26" s="84" t="s">
        <v>37</v>
      </c>
      <c r="J26" s="88"/>
      <c r="K26" s="85" t="s">
        <v>2</v>
      </c>
      <c r="L26" s="81">
        <v>3</v>
      </c>
      <c r="N26" s="87"/>
    </row>
    <row r="27" spans="2:14" x14ac:dyDescent="0.4">
      <c r="B27" s="80">
        <v>21</v>
      </c>
      <c r="C27" s="81" t="s">
        <v>58</v>
      </c>
      <c r="D27" s="82" t="str">
        <f t="shared" si="0"/>
        <v>u</v>
      </c>
      <c r="E27" s="80" t="s">
        <v>16</v>
      </c>
      <c r="F27" s="88"/>
      <c r="G27" s="80" t="s">
        <v>17</v>
      </c>
      <c r="H27" s="88"/>
      <c r="I27" s="84" t="s">
        <v>37</v>
      </c>
      <c r="J27" s="88"/>
      <c r="K27" s="85" t="s">
        <v>2</v>
      </c>
      <c r="L27" s="81">
        <v>4</v>
      </c>
      <c r="N27" s="87"/>
    </row>
    <row r="28" spans="2:14" x14ac:dyDescent="0.4">
      <c r="B28" s="80">
        <v>22</v>
      </c>
      <c r="C28" s="81" t="s">
        <v>59</v>
      </c>
      <c r="D28" s="82" t="str">
        <f t="shared" si="0"/>
        <v>v</v>
      </c>
      <c r="E28" s="80" t="s">
        <v>16</v>
      </c>
      <c r="F28" s="88"/>
      <c r="G28" s="80" t="s">
        <v>17</v>
      </c>
      <c r="H28" s="88"/>
      <c r="I28" s="84" t="s">
        <v>37</v>
      </c>
      <c r="J28" s="88"/>
      <c r="K28" s="85" t="s">
        <v>2</v>
      </c>
      <c r="L28" s="81">
        <v>5</v>
      </c>
      <c r="N28" s="87"/>
    </row>
    <row r="29" spans="2:14" x14ac:dyDescent="0.4">
      <c r="B29" s="80">
        <v>23</v>
      </c>
      <c r="C29" s="81" t="s">
        <v>60</v>
      </c>
      <c r="D29" s="82" t="str">
        <f t="shared" si="0"/>
        <v>w</v>
      </c>
      <c r="E29" s="80" t="s">
        <v>16</v>
      </c>
      <c r="F29" s="88"/>
      <c r="G29" s="80" t="s">
        <v>17</v>
      </c>
      <c r="H29" s="88"/>
      <c r="I29" s="84" t="s">
        <v>37</v>
      </c>
      <c r="J29" s="88"/>
      <c r="K29" s="85" t="s">
        <v>2</v>
      </c>
      <c r="L29" s="81">
        <v>6</v>
      </c>
      <c r="N29" s="87"/>
    </row>
    <row r="30" spans="2:14" x14ac:dyDescent="0.4">
      <c r="B30" s="80">
        <v>24</v>
      </c>
      <c r="C30" s="81" t="s">
        <v>61</v>
      </c>
      <c r="D30" s="82" t="str">
        <f t="shared" si="0"/>
        <v>x</v>
      </c>
      <c r="E30" s="80" t="s">
        <v>16</v>
      </c>
      <c r="F30" s="88"/>
      <c r="G30" s="80" t="s">
        <v>17</v>
      </c>
      <c r="H30" s="88"/>
      <c r="I30" s="84" t="s">
        <v>37</v>
      </c>
      <c r="J30" s="88"/>
      <c r="K30" s="85" t="s">
        <v>2</v>
      </c>
      <c r="L30" s="81">
        <v>7</v>
      </c>
      <c r="N30" s="87"/>
    </row>
    <row r="31" spans="2:14" x14ac:dyDescent="0.4">
      <c r="B31" s="80">
        <v>25</v>
      </c>
      <c r="C31" s="81" t="s">
        <v>62</v>
      </c>
      <c r="D31" s="82" t="str">
        <f t="shared" si="0"/>
        <v>y</v>
      </c>
      <c r="E31" s="80" t="s">
        <v>16</v>
      </c>
      <c r="F31" s="88"/>
      <c r="G31" s="80" t="s">
        <v>17</v>
      </c>
      <c r="H31" s="88"/>
      <c r="I31" s="84" t="s">
        <v>37</v>
      </c>
      <c r="J31" s="88"/>
      <c r="K31" s="85" t="s">
        <v>2</v>
      </c>
      <c r="L31" s="81">
        <v>8</v>
      </c>
      <c r="N31" s="87"/>
    </row>
    <row r="32" spans="2:14" x14ac:dyDescent="0.4">
      <c r="B32" s="80">
        <v>26</v>
      </c>
      <c r="C32" s="81" t="s">
        <v>63</v>
      </c>
      <c r="D32" s="82" t="str">
        <f t="shared" si="0"/>
        <v>z</v>
      </c>
      <c r="E32" s="80" t="s">
        <v>16</v>
      </c>
      <c r="F32" s="88"/>
      <c r="G32" s="80" t="s">
        <v>17</v>
      </c>
      <c r="H32" s="88"/>
      <c r="I32" s="84" t="s">
        <v>37</v>
      </c>
      <c r="J32" s="88"/>
      <c r="K32" s="85" t="s">
        <v>2</v>
      </c>
      <c r="L32" s="81">
        <v>1</v>
      </c>
      <c r="N32" s="87"/>
    </row>
    <row r="33" spans="2:14" x14ac:dyDescent="0.4">
      <c r="B33" s="80">
        <v>27</v>
      </c>
      <c r="C33" s="81" t="s">
        <v>61</v>
      </c>
      <c r="D33" s="82" t="str">
        <f t="shared" si="0"/>
        <v>x</v>
      </c>
      <c r="E33" s="80" t="s">
        <v>16</v>
      </c>
      <c r="F33" s="88"/>
      <c r="G33" s="80" t="s">
        <v>17</v>
      </c>
      <c r="H33" s="88"/>
      <c r="I33" s="84" t="s">
        <v>37</v>
      </c>
      <c r="J33" s="88"/>
      <c r="K33" s="85" t="s">
        <v>2</v>
      </c>
      <c r="L33" s="81">
        <v>2</v>
      </c>
      <c r="N33" s="87"/>
    </row>
    <row r="34" spans="2:14" x14ac:dyDescent="0.4">
      <c r="B34" s="80">
        <v>28</v>
      </c>
      <c r="C34" s="81" t="s">
        <v>64</v>
      </c>
      <c r="D34" s="82" t="str">
        <f t="shared" si="0"/>
        <v>aa</v>
      </c>
      <c r="E34" s="80" t="s">
        <v>16</v>
      </c>
      <c r="F34" s="88"/>
      <c r="G34" s="80" t="s">
        <v>17</v>
      </c>
      <c r="H34" s="88"/>
      <c r="I34" s="84" t="s">
        <v>37</v>
      </c>
      <c r="J34" s="88"/>
      <c r="K34" s="85" t="s">
        <v>2</v>
      </c>
      <c r="L34" s="81">
        <v>3</v>
      </c>
      <c r="N34" s="87"/>
    </row>
    <row r="35" spans="2:14" x14ac:dyDescent="0.4">
      <c r="B35" s="80">
        <v>29</v>
      </c>
      <c r="C35" s="81" t="s">
        <v>65</v>
      </c>
      <c r="D35" s="82" t="str">
        <f t="shared" si="0"/>
        <v>ab</v>
      </c>
      <c r="E35" s="80" t="s">
        <v>16</v>
      </c>
      <c r="F35" s="88"/>
      <c r="G35" s="80" t="s">
        <v>17</v>
      </c>
      <c r="H35" s="88"/>
      <c r="I35" s="84" t="s">
        <v>37</v>
      </c>
      <c r="J35" s="88"/>
      <c r="K35" s="85" t="s">
        <v>2</v>
      </c>
      <c r="L35" s="81">
        <v>4</v>
      </c>
      <c r="N35" s="87"/>
    </row>
    <row r="36" spans="2:14" x14ac:dyDescent="0.4">
      <c r="B36" s="80">
        <v>30</v>
      </c>
      <c r="C36" s="81" t="s">
        <v>66</v>
      </c>
      <c r="D36" s="82" t="str">
        <f t="shared" si="0"/>
        <v>ac</v>
      </c>
      <c r="E36" s="80" t="s">
        <v>16</v>
      </c>
      <c r="F36" s="88"/>
      <c r="G36" s="80" t="s">
        <v>17</v>
      </c>
      <c r="H36" s="88"/>
      <c r="I36" s="84" t="s">
        <v>37</v>
      </c>
      <c r="J36" s="88"/>
      <c r="K36" s="85" t="s">
        <v>2</v>
      </c>
      <c r="L36" s="81">
        <v>5</v>
      </c>
      <c r="N36" s="87"/>
    </row>
    <row r="37" spans="2:14" x14ac:dyDescent="0.4">
      <c r="B37" s="80">
        <v>31</v>
      </c>
      <c r="C37" s="81" t="s">
        <v>67</v>
      </c>
      <c r="D37" s="82" t="str">
        <f t="shared" si="0"/>
        <v>ad</v>
      </c>
      <c r="E37" s="80" t="s">
        <v>16</v>
      </c>
      <c r="F37" s="88"/>
      <c r="G37" s="80" t="s">
        <v>17</v>
      </c>
      <c r="H37" s="88"/>
      <c r="I37" s="84" t="s">
        <v>37</v>
      </c>
      <c r="J37" s="88"/>
      <c r="K37" s="85" t="s">
        <v>2</v>
      </c>
      <c r="L37" s="81">
        <v>6</v>
      </c>
      <c r="N37" s="87"/>
    </row>
    <row r="38" spans="2:14" x14ac:dyDescent="0.4">
      <c r="B38" s="80">
        <v>32</v>
      </c>
      <c r="C38" s="81" t="s">
        <v>68</v>
      </c>
      <c r="D38" s="82" t="str">
        <f t="shared" si="0"/>
        <v>ae</v>
      </c>
      <c r="E38" s="80" t="s">
        <v>16</v>
      </c>
      <c r="F38" s="88"/>
      <c r="G38" s="80" t="s">
        <v>17</v>
      </c>
      <c r="H38" s="88"/>
      <c r="I38" s="84" t="s">
        <v>37</v>
      </c>
      <c r="J38" s="88"/>
      <c r="K38" s="85" t="s">
        <v>2</v>
      </c>
      <c r="L38" s="81">
        <v>7</v>
      </c>
      <c r="N38" s="87"/>
    </row>
    <row r="39" spans="2:14" x14ac:dyDescent="0.4">
      <c r="B39" s="80">
        <v>33</v>
      </c>
      <c r="C39" s="81" t="s">
        <v>69</v>
      </c>
      <c r="D39" s="82" t="str">
        <f t="shared" si="0"/>
        <v>af</v>
      </c>
      <c r="E39" s="80" t="s">
        <v>16</v>
      </c>
      <c r="F39" s="88"/>
      <c r="G39" s="80" t="s">
        <v>17</v>
      </c>
      <c r="H39" s="88"/>
      <c r="I39" s="84" t="s">
        <v>37</v>
      </c>
      <c r="J39" s="88"/>
      <c r="K39" s="85" t="s">
        <v>2</v>
      </c>
      <c r="L39" s="81">
        <v>8</v>
      </c>
      <c r="N39" s="87"/>
    </row>
    <row r="40" spans="2:14" x14ac:dyDescent="0.4">
      <c r="B40" s="80">
        <v>34</v>
      </c>
      <c r="C40" s="89" t="s">
        <v>87</v>
      </c>
      <c r="D40" s="82"/>
      <c r="E40" s="80" t="s">
        <v>16</v>
      </c>
      <c r="F40" s="83">
        <v>0.29166666666666669</v>
      </c>
      <c r="G40" s="80" t="s">
        <v>17</v>
      </c>
      <c r="H40" s="83">
        <v>0.39583333333333331</v>
      </c>
      <c r="I40" s="84" t="s">
        <v>37</v>
      </c>
      <c r="J40" s="83">
        <v>0</v>
      </c>
      <c r="K40" s="85" t="s">
        <v>2</v>
      </c>
      <c r="L40" s="86">
        <f t="shared" ref="L40:L41" si="2">IF(OR(F40="",H40=""),"",(H40+IF(F40&gt;H40,1,0)-F40-J40)*24)</f>
        <v>2.4999999999999991</v>
      </c>
      <c r="N40" s="87"/>
    </row>
    <row r="41" spans="2:14" x14ac:dyDescent="0.4">
      <c r="B41" s="80"/>
      <c r="C41" s="90" t="s">
        <v>36</v>
      </c>
      <c r="D41" s="82"/>
      <c r="E41" s="80" t="s">
        <v>16</v>
      </c>
      <c r="F41" s="83">
        <v>0.6875</v>
      </c>
      <c r="G41" s="80" t="s">
        <v>17</v>
      </c>
      <c r="H41" s="83">
        <v>0.83333333333333337</v>
      </c>
      <c r="I41" s="84" t="s">
        <v>37</v>
      </c>
      <c r="J41" s="83">
        <v>0</v>
      </c>
      <c r="K41" s="85" t="s">
        <v>2</v>
      </c>
      <c r="L41" s="86">
        <f t="shared" si="2"/>
        <v>3.5000000000000009</v>
      </c>
      <c r="N41" s="87"/>
    </row>
    <row r="42" spans="2:14" x14ac:dyDescent="0.4">
      <c r="B42" s="80"/>
      <c r="C42" s="91" t="s">
        <v>36</v>
      </c>
      <c r="D42" s="82" t="str">
        <f>C40</f>
        <v>ag</v>
      </c>
      <c r="E42" s="80" t="s">
        <v>16</v>
      </c>
      <c r="F42" s="83" t="s">
        <v>36</v>
      </c>
      <c r="G42" s="80" t="s">
        <v>17</v>
      </c>
      <c r="H42" s="83" t="s">
        <v>36</v>
      </c>
      <c r="I42" s="84" t="s">
        <v>37</v>
      </c>
      <c r="J42" s="83" t="s">
        <v>36</v>
      </c>
      <c r="K42" s="85" t="s">
        <v>2</v>
      </c>
      <c r="L42" s="86">
        <f>IF(OR(L40="",L41=""),"",L40+L41)</f>
        <v>6</v>
      </c>
      <c r="N42" s="87" t="s">
        <v>184</v>
      </c>
    </row>
    <row r="43" spans="2:14" x14ac:dyDescent="0.4">
      <c r="B43" s="80"/>
      <c r="C43" s="89" t="s">
        <v>185</v>
      </c>
      <c r="D43" s="82"/>
      <c r="E43" s="80" t="s">
        <v>16</v>
      </c>
      <c r="F43" s="83"/>
      <c r="G43" s="80" t="s">
        <v>17</v>
      </c>
      <c r="H43" s="83"/>
      <c r="I43" s="84" t="s">
        <v>37</v>
      </c>
      <c r="J43" s="83">
        <v>0</v>
      </c>
      <c r="K43" s="85" t="s">
        <v>2</v>
      </c>
      <c r="L43" s="86" t="str">
        <f t="shared" ref="L43:L44" si="3">IF(OR(F43="",H43=""),"",(H43+IF(F43&gt;H43,1,0)-F43-J43)*24)</f>
        <v/>
      </c>
      <c r="N43" s="87"/>
    </row>
    <row r="44" spans="2:14" x14ac:dyDescent="0.4">
      <c r="B44" s="80">
        <v>35</v>
      </c>
      <c r="C44" s="90" t="s">
        <v>36</v>
      </c>
      <c r="D44" s="82"/>
      <c r="E44" s="80" t="s">
        <v>16</v>
      </c>
      <c r="F44" s="83"/>
      <c r="G44" s="80" t="s">
        <v>17</v>
      </c>
      <c r="H44" s="83"/>
      <c r="I44" s="84" t="s">
        <v>37</v>
      </c>
      <c r="J44" s="83">
        <v>0</v>
      </c>
      <c r="K44" s="85" t="s">
        <v>2</v>
      </c>
      <c r="L44" s="86" t="str">
        <f t="shared" si="3"/>
        <v/>
      </c>
      <c r="N44" s="87"/>
    </row>
    <row r="45" spans="2:14" x14ac:dyDescent="0.4">
      <c r="B45" s="80"/>
      <c r="C45" s="91" t="s">
        <v>36</v>
      </c>
      <c r="D45" s="82" t="str">
        <f>C43</f>
        <v>ah</v>
      </c>
      <c r="E45" s="80" t="s">
        <v>16</v>
      </c>
      <c r="F45" s="83" t="s">
        <v>36</v>
      </c>
      <c r="G45" s="80" t="s">
        <v>17</v>
      </c>
      <c r="H45" s="83" t="s">
        <v>36</v>
      </c>
      <c r="I45" s="84" t="s">
        <v>37</v>
      </c>
      <c r="J45" s="83" t="s">
        <v>36</v>
      </c>
      <c r="K45" s="85" t="s">
        <v>2</v>
      </c>
      <c r="L45" s="86" t="str">
        <f>IF(OR(L43="",L44=""),"",L43+L44)</f>
        <v/>
      </c>
      <c r="N45" s="87" t="s">
        <v>186</v>
      </c>
    </row>
    <row r="46" spans="2:14" x14ac:dyDescent="0.4">
      <c r="B46" s="80"/>
      <c r="C46" s="89" t="s">
        <v>187</v>
      </c>
      <c r="D46" s="82"/>
      <c r="E46" s="80" t="s">
        <v>16</v>
      </c>
      <c r="F46" s="83"/>
      <c r="G46" s="80" t="s">
        <v>17</v>
      </c>
      <c r="H46" s="83"/>
      <c r="I46" s="84" t="s">
        <v>37</v>
      </c>
      <c r="J46" s="83">
        <v>0</v>
      </c>
      <c r="K46" s="85" t="s">
        <v>2</v>
      </c>
      <c r="L46" s="86" t="str">
        <f t="shared" ref="L46:L47" si="4">IF(OR(F46="",H46=""),"",(H46+IF(F46&gt;H46,1,0)-F46-J46)*24)</f>
        <v/>
      </c>
      <c r="N46" s="87"/>
    </row>
    <row r="47" spans="2:14" x14ac:dyDescent="0.4">
      <c r="B47" s="80">
        <v>36</v>
      </c>
      <c r="C47" s="90" t="s">
        <v>36</v>
      </c>
      <c r="D47" s="82"/>
      <c r="E47" s="80" t="s">
        <v>16</v>
      </c>
      <c r="F47" s="83"/>
      <c r="G47" s="80" t="s">
        <v>17</v>
      </c>
      <c r="H47" s="83"/>
      <c r="I47" s="84" t="s">
        <v>37</v>
      </c>
      <c r="J47" s="83">
        <v>0</v>
      </c>
      <c r="K47" s="85" t="s">
        <v>2</v>
      </c>
      <c r="L47" s="86" t="str">
        <f t="shared" si="4"/>
        <v/>
      </c>
      <c r="N47" s="87"/>
    </row>
    <row r="48" spans="2:14" x14ac:dyDescent="0.4">
      <c r="B48" s="80"/>
      <c r="C48" s="91" t="s">
        <v>36</v>
      </c>
      <c r="D48" s="82" t="str">
        <f>C46</f>
        <v>ai</v>
      </c>
      <c r="E48" s="80" t="s">
        <v>16</v>
      </c>
      <c r="F48" s="83" t="s">
        <v>36</v>
      </c>
      <c r="G48" s="80" t="s">
        <v>17</v>
      </c>
      <c r="H48" s="83" t="s">
        <v>36</v>
      </c>
      <c r="I48" s="84" t="s">
        <v>37</v>
      </c>
      <c r="J48" s="83" t="s">
        <v>36</v>
      </c>
      <c r="K48" s="85" t="s">
        <v>2</v>
      </c>
      <c r="L48" s="86" t="str">
        <f>IF(OR(L46="",L47=""),"",L46+L47)</f>
        <v/>
      </c>
      <c r="N48" s="87" t="s">
        <v>186</v>
      </c>
    </row>
    <row r="50" spans="3:14" ht="51" customHeight="1" x14ac:dyDescent="0.4">
      <c r="C50" s="416" t="s">
        <v>188</v>
      </c>
      <c r="D50" s="416"/>
      <c r="E50" s="416"/>
      <c r="F50" s="416"/>
      <c r="G50" s="416"/>
      <c r="H50" s="416"/>
      <c r="I50" s="416"/>
      <c r="J50" s="416"/>
      <c r="K50" s="416"/>
      <c r="L50" s="416"/>
      <c r="M50" s="416"/>
      <c r="N50" s="416"/>
    </row>
    <row r="51" spans="3:14" ht="51.75" customHeight="1" x14ac:dyDescent="0.4">
      <c r="C51" s="416" t="s">
        <v>189</v>
      </c>
      <c r="D51" s="416"/>
      <c r="E51" s="416"/>
      <c r="F51" s="416"/>
      <c r="G51" s="416"/>
      <c r="H51" s="416"/>
      <c r="I51" s="416"/>
      <c r="J51" s="416"/>
      <c r="K51" s="416"/>
      <c r="L51" s="416"/>
      <c r="M51" s="416"/>
      <c r="N51" s="416"/>
    </row>
    <row r="52" spans="3:14" x14ac:dyDescent="0.4">
      <c r="C52" s="76" t="s">
        <v>190</v>
      </c>
      <c r="D52" s="76"/>
    </row>
    <row r="53" spans="3:14" x14ac:dyDescent="0.4">
      <c r="C53" s="76" t="s">
        <v>191</v>
      </c>
      <c r="D53" s="76"/>
    </row>
  </sheetData>
  <sheetProtection insertRows="0" deleteRows="0"/>
  <mergeCells count="4">
    <mergeCell ref="F5:L5"/>
    <mergeCell ref="N5:N6"/>
    <mergeCell ref="C50:N50"/>
    <mergeCell ref="C51:N51"/>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79998168889431442"/>
    <pageSetUpPr fitToPage="1"/>
  </sheetPr>
  <dimension ref="A1:BS150"/>
  <sheetViews>
    <sheetView showGridLines="0" view="pageBreakPreview" topLeftCell="A37" zoomScale="55" zoomScaleNormal="55" zoomScaleSheetLayoutView="5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361" t="s">
        <v>219</v>
      </c>
      <c r="AY1" s="362"/>
      <c r="AZ1" s="362"/>
      <c r="BA1" s="362"/>
      <c r="BB1" s="362"/>
      <c r="BC1" s="362"/>
      <c r="BD1" s="362"/>
      <c r="BE1" s="362"/>
      <c r="BF1" s="362"/>
      <c r="BG1" s="362"/>
      <c r="BH1" s="362"/>
      <c r="BI1" s="362"/>
      <c r="BJ1" s="362"/>
      <c r="BK1" s="362"/>
      <c r="BL1" s="362"/>
      <c r="BM1" s="362"/>
      <c r="BN1" s="9" t="s">
        <v>2</v>
      </c>
    </row>
    <row r="2" spans="2:71" s="8" customFormat="1" ht="20.25" customHeight="1" x14ac:dyDescent="0.4">
      <c r="N2" s="7"/>
      <c r="Q2" s="7"/>
      <c r="R2" s="7"/>
      <c r="T2" s="9"/>
      <c r="U2" s="9"/>
      <c r="V2" s="9"/>
      <c r="W2" s="9"/>
      <c r="X2" s="9"/>
      <c r="Y2" s="9"/>
      <c r="Z2" s="9"/>
      <c r="AA2" s="9"/>
      <c r="AF2" s="132" t="s">
        <v>27</v>
      </c>
      <c r="AG2" s="363">
        <v>3</v>
      </c>
      <c r="AH2" s="363"/>
      <c r="AI2" s="132" t="s">
        <v>28</v>
      </c>
      <c r="AJ2" s="364">
        <f>IF(AG2=0,"",YEAR(DATE(2018+AG2,1,1)))</f>
        <v>2021</v>
      </c>
      <c r="AK2" s="364"/>
      <c r="AL2" s="133" t="s">
        <v>29</v>
      </c>
      <c r="AM2" s="133" t="s">
        <v>1</v>
      </c>
      <c r="AN2" s="363">
        <v>4</v>
      </c>
      <c r="AO2" s="363"/>
      <c r="AP2" s="133" t="s">
        <v>24</v>
      </c>
      <c r="AW2" s="9" t="s">
        <v>31</v>
      </c>
      <c r="AX2" s="363" t="s">
        <v>167</v>
      </c>
      <c r="AY2" s="363"/>
      <c r="AZ2" s="363"/>
      <c r="BA2" s="363"/>
      <c r="BB2" s="363"/>
      <c r="BC2" s="363"/>
      <c r="BD2" s="363"/>
      <c r="BE2" s="363"/>
      <c r="BF2" s="363"/>
      <c r="BG2" s="363"/>
      <c r="BH2" s="363"/>
      <c r="BI2" s="363"/>
      <c r="BJ2" s="363"/>
      <c r="BK2" s="363"/>
      <c r="BL2" s="363"/>
      <c r="BM2" s="363"/>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5" t="s">
        <v>192</v>
      </c>
      <c r="BJ3" s="366"/>
      <c r="BK3" s="366"/>
      <c r="BL3" s="36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65" t="s">
        <v>193</v>
      </c>
      <c r="BJ4" s="366"/>
      <c r="BK4" s="366"/>
      <c r="BL4" s="36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388">
        <v>40</v>
      </c>
      <c r="BF6" s="389"/>
      <c r="BG6" s="2" t="s">
        <v>22</v>
      </c>
      <c r="BH6" s="6"/>
      <c r="BI6" s="388">
        <v>160</v>
      </c>
      <c r="BJ6" s="389"/>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259</v>
      </c>
      <c r="AV10" s="35"/>
      <c r="AW10" s="27"/>
      <c r="AX10" s="31"/>
      <c r="AY10" s="31"/>
      <c r="AZ10" s="224"/>
      <c r="BA10" s="27"/>
      <c r="BB10" s="225"/>
      <c r="BC10" s="225"/>
      <c r="BD10" s="225"/>
      <c r="BE10" s="27"/>
      <c r="BF10" s="27"/>
      <c r="BG10" s="28" t="s">
        <v>260</v>
      </c>
      <c r="BH10" s="27"/>
      <c r="BI10" s="388">
        <v>36</v>
      </c>
      <c r="BJ10" s="389"/>
      <c r="BK10" s="2" t="s">
        <v>261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24" t="s">
        <v>20</v>
      </c>
      <c r="C12" s="392" t="s">
        <v>262</v>
      </c>
      <c r="D12" s="327" t="s">
        <v>263</v>
      </c>
      <c r="E12" s="369"/>
      <c r="F12" s="395"/>
      <c r="G12" s="327" t="s">
        <v>264</v>
      </c>
      <c r="H12" s="328"/>
      <c r="I12" s="134"/>
      <c r="J12" s="135"/>
      <c r="K12" s="134"/>
      <c r="L12" s="135"/>
      <c r="M12" s="333" t="s">
        <v>265</v>
      </c>
      <c r="N12" s="334"/>
      <c r="O12" s="339" t="s">
        <v>266</v>
      </c>
      <c r="P12" s="340"/>
      <c r="Q12" s="340"/>
      <c r="R12" s="328"/>
      <c r="S12" s="339" t="s">
        <v>267</v>
      </c>
      <c r="T12" s="340"/>
      <c r="U12" s="340"/>
      <c r="V12" s="340"/>
      <c r="W12" s="328"/>
      <c r="X12" s="188"/>
      <c r="Y12" s="188"/>
      <c r="Z12" s="189"/>
      <c r="AA12" s="368" t="s">
        <v>268</v>
      </c>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70" t="str">
        <f>IF(BI3="４週","(12)1～4週目の勤務時間数合計","(12)1か月の勤務時間数　合計")</f>
        <v>(12)1～4週目の勤務時間数合計</v>
      </c>
      <c r="BG12" s="371"/>
      <c r="BH12" s="376" t="s">
        <v>269</v>
      </c>
      <c r="BI12" s="377"/>
      <c r="BJ12" s="327" t="s">
        <v>270</v>
      </c>
      <c r="BK12" s="340"/>
      <c r="BL12" s="340"/>
      <c r="BM12" s="340"/>
      <c r="BN12" s="382"/>
    </row>
    <row r="13" spans="2:71" ht="20.25" customHeight="1" x14ac:dyDescent="0.4">
      <c r="B13" s="325"/>
      <c r="C13" s="393"/>
      <c r="D13" s="396"/>
      <c r="E13" s="397"/>
      <c r="F13" s="398"/>
      <c r="G13" s="329"/>
      <c r="H13" s="330"/>
      <c r="I13" s="136"/>
      <c r="J13" s="137"/>
      <c r="K13" s="136"/>
      <c r="L13" s="137"/>
      <c r="M13" s="335"/>
      <c r="N13" s="336"/>
      <c r="O13" s="341"/>
      <c r="P13" s="342"/>
      <c r="Q13" s="342"/>
      <c r="R13" s="330"/>
      <c r="S13" s="341"/>
      <c r="T13" s="342"/>
      <c r="U13" s="342"/>
      <c r="V13" s="342"/>
      <c r="W13" s="330"/>
      <c r="X13" s="190"/>
      <c r="Y13" s="190"/>
      <c r="Z13" s="191"/>
      <c r="AA13" s="385" t="s">
        <v>11</v>
      </c>
      <c r="AB13" s="385"/>
      <c r="AC13" s="385"/>
      <c r="AD13" s="385"/>
      <c r="AE13" s="385"/>
      <c r="AF13" s="385"/>
      <c r="AG13" s="386"/>
      <c r="AH13" s="387" t="s">
        <v>12</v>
      </c>
      <c r="AI13" s="385"/>
      <c r="AJ13" s="385"/>
      <c r="AK13" s="385"/>
      <c r="AL13" s="385"/>
      <c r="AM13" s="385"/>
      <c r="AN13" s="386"/>
      <c r="AO13" s="387" t="s">
        <v>13</v>
      </c>
      <c r="AP13" s="385"/>
      <c r="AQ13" s="385"/>
      <c r="AR13" s="385"/>
      <c r="AS13" s="385"/>
      <c r="AT13" s="385"/>
      <c r="AU13" s="386"/>
      <c r="AV13" s="387" t="s">
        <v>14</v>
      </c>
      <c r="AW13" s="385"/>
      <c r="AX13" s="385"/>
      <c r="AY13" s="385"/>
      <c r="AZ13" s="385"/>
      <c r="BA13" s="385"/>
      <c r="BB13" s="386"/>
      <c r="BC13" s="387" t="s">
        <v>15</v>
      </c>
      <c r="BD13" s="385"/>
      <c r="BE13" s="385"/>
      <c r="BF13" s="372"/>
      <c r="BG13" s="373"/>
      <c r="BH13" s="378"/>
      <c r="BI13" s="379"/>
      <c r="BJ13" s="329"/>
      <c r="BK13" s="342"/>
      <c r="BL13" s="342"/>
      <c r="BM13" s="342"/>
      <c r="BN13" s="383"/>
    </row>
    <row r="14" spans="2:71" ht="20.25" customHeight="1" x14ac:dyDescent="0.4">
      <c r="B14" s="325"/>
      <c r="C14" s="393"/>
      <c r="D14" s="396"/>
      <c r="E14" s="397"/>
      <c r="F14" s="398"/>
      <c r="G14" s="329"/>
      <c r="H14" s="330"/>
      <c r="I14" s="136"/>
      <c r="J14" s="137"/>
      <c r="K14" s="136"/>
      <c r="L14" s="137"/>
      <c r="M14" s="335"/>
      <c r="N14" s="336"/>
      <c r="O14" s="341"/>
      <c r="P14" s="342"/>
      <c r="Q14" s="342"/>
      <c r="R14" s="330"/>
      <c r="S14" s="341"/>
      <c r="T14" s="342"/>
      <c r="U14" s="342"/>
      <c r="V14" s="342"/>
      <c r="W14" s="330"/>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72"/>
      <c r="BG14" s="373"/>
      <c r="BH14" s="378"/>
      <c r="BI14" s="379"/>
      <c r="BJ14" s="329"/>
      <c r="BK14" s="342"/>
      <c r="BL14" s="342"/>
      <c r="BM14" s="342"/>
      <c r="BN14" s="383"/>
    </row>
    <row r="15" spans="2:71" ht="20.25" hidden="1" customHeight="1" x14ac:dyDescent="0.4">
      <c r="B15" s="325"/>
      <c r="C15" s="393"/>
      <c r="D15" s="396"/>
      <c r="E15" s="397"/>
      <c r="F15" s="398"/>
      <c r="G15" s="329"/>
      <c r="H15" s="330"/>
      <c r="I15" s="136"/>
      <c r="J15" s="137"/>
      <c r="K15" s="136"/>
      <c r="L15" s="137"/>
      <c r="M15" s="335"/>
      <c r="N15" s="336"/>
      <c r="O15" s="341"/>
      <c r="P15" s="342"/>
      <c r="Q15" s="342"/>
      <c r="R15" s="330"/>
      <c r="S15" s="341"/>
      <c r="T15" s="342"/>
      <c r="U15" s="342"/>
      <c r="V15" s="342"/>
      <c r="W15" s="330"/>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72"/>
      <c r="BG15" s="373"/>
      <c r="BH15" s="378"/>
      <c r="BI15" s="379"/>
      <c r="BJ15" s="329"/>
      <c r="BK15" s="342"/>
      <c r="BL15" s="342"/>
      <c r="BM15" s="342"/>
      <c r="BN15" s="383"/>
    </row>
    <row r="16" spans="2:71" ht="20.25" customHeight="1" thickBot="1" x14ac:dyDescent="0.45">
      <c r="B16" s="326"/>
      <c r="C16" s="394"/>
      <c r="D16" s="399"/>
      <c r="E16" s="400"/>
      <c r="F16" s="401"/>
      <c r="G16" s="331"/>
      <c r="H16" s="332"/>
      <c r="I16" s="138"/>
      <c r="J16" s="139"/>
      <c r="K16" s="138"/>
      <c r="L16" s="139"/>
      <c r="M16" s="337"/>
      <c r="N16" s="338"/>
      <c r="O16" s="343"/>
      <c r="P16" s="344"/>
      <c r="Q16" s="344"/>
      <c r="R16" s="332"/>
      <c r="S16" s="343"/>
      <c r="T16" s="344"/>
      <c r="U16" s="344"/>
      <c r="V16" s="344"/>
      <c r="W16" s="332"/>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74"/>
      <c r="BG16" s="375"/>
      <c r="BH16" s="380"/>
      <c r="BI16" s="381"/>
      <c r="BJ16" s="331"/>
      <c r="BK16" s="344"/>
      <c r="BL16" s="344"/>
      <c r="BM16" s="344"/>
      <c r="BN16" s="384"/>
    </row>
    <row r="17" spans="2:66" ht="20.25" customHeight="1" x14ac:dyDescent="0.4">
      <c r="B17" s="277">
        <f>B15+1</f>
        <v>1</v>
      </c>
      <c r="C17" s="407"/>
      <c r="D17" s="408"/>
      <c r="E17" s="409"/>
      <c r="F17" s="410"/>
      <c r="G17" s="355" t="s">
        <v>70</v>
      </c>
      <c r="H17" s="356"/>
      <c r="I17" s="151"/>
      <c r="J17" s="152"/>
      <c r="K17" s="151"/>
      <c r="L17" s="152"/>
      <c r="M17" s="357" t="s">
        <v>89</v>
      </c>
      <c r="N17" s="358"/>
      <c r="O17" s="359" t="s">
        <v>90</v>
      </c>
      <c r="P17" s="360"/>
      <c r="Q17" s="360"/>
      <c r="R17" s="356"/>
      <c r="S17" s="345" t="s">
        <v>88</v>
      </c>
      <c r="T17" s="346"/>
      <c r="U17" s="346"/>
      <c r="V17" s="346"/>
      <c r="W17" s="347"/>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48"/>
      <c r="BG17" s="349"/>
      <c r="BH17" s="350"/>
      <c r="BI17" s="351"/>
      <c r="BJ17" s="352"/>
      <c r="BK17" s="353"/>
      <c r="BL17" s="353"/>
      <c r="BM17" s="353"/>
      <c r="BN17" s="354"/>
    </row>
    <row r="18" spans="2:66" ht="20.25" customHeight="1" x14ac:dyDescent="0.4">
      <c r="B18" s="297"/>
      <c r="C18" s="403"/>
      <c r="D18" s="406"/>
      <c r="E18" s="366"/>
      <c r="F18" s="405"/>
      <c r="G18" s="315"/>
      <c r="H18" s="316"/>
      <c r="I18" s="153"/>
      <c r="J18" s="154" t="str">
        <f>G17</f>
        <v>管理者</v>
      </c>
      <c r="K18" s="153"/>
      <c r="L18" s="154" t="str">
        <f>M17</f>
        <v>A</v>
      </c>
      <c r="M18" s="317"/>
      <c r="N18" s="318"/>
      <c r="O18" s="319"/>
      <c r="P18" s="320"/>
      <c r="Q18" s="320"/>
      <c r="R18" s="316"/>
      <c r="S18" s="256"/>
      <c r="T18" s="257"/>
      <c r="U18" s="257"/>
      <c r="V18" s="257"/>
      <c r="W18" s="258"/>
      <c r="X18" s="102" t="s">
        <v>203</v>
      </c>
      <c r="Y18" s="103"/>
      <c r="Z18" s="104"/>
      <c r="AA18" s="163">
        <f>IF(AA17="","",VLOOKUP(AA17,'【様式３－２】記載例'!$C$7:$L$48,10,FALSE))</f>
        <v>8</v>
      </c>
      <c r="AB18" s="164">
        <f>IF(AB17="","",VLOOKUP(AB17,'【様式３－２】記載例'!$C$7:$L$48,10,FALSE))</f>
        <v>8</v>
      </c>
      <c r="AC18" s="164">
        <f>IF(AC17="","",VLOOKUP(AC17,'【様式３－２】記載例'!$C$7:$L$48,10,FALSE))</f>
        <v>8</v>
      </c>
      <c r="AD18" s="164" t="str">
        <f>IF(AD17="","",VLOOKUP(AD17,'【様式３－２】記載例'!$C$7:$L$48,10,FALSE))</f>
        <v/>
      </c>
      <c r="AE18" s="164" t="str">
        <f>IF(AE17="","",VLOOKUP(AE17,'【様式３－２】記載例'!$C$7:$L$48,10,FALSE))</f>
        <v/>
      </c>
      <c r="AF18" s="164">
        <f>IF(AF17="","",VLOOKUP(AF17,'【様式３－２】記載例'!$C$7:$L$48,10,FALSE))</f>
        <v>8</v>
      </c>
      <c r="AG18" s="165">
        <f>IF(AG17="","",VLOOKUP(AG17,'【様式３－２】記載例'!$C$7:$L$48,10,FALSE))</f>
        <v>8</v>
      </c>
      <c r="AH18" s="163">
        <f>IF(AH17="","",VLOOKUP(AH17,'【様式３－２】記載例'!$C$7:$L$48,10,FALSE))</f>
        <v>8</v>
      </c>
      <c r="AI18" s="164">
        <f>IF(AI17="","",VLOOKUP(AI17,'【様式３－２】記載例'!$C$7:$L$48,10,FALSE))</f>
        <v>8</v>
      </c>
      <c r="AJ18" s="164">
        <f>IF(AJ17="","",VLOOKUP(AJ17,'【様式３－２】記載例'!$C$7:$L$48,10,FALSE))</f>
        <v>8</v>
      </c>
      <c r="AK18" s="164" t="str">
        <f>IF(AK17="","",VLOOKUP(AK17,'【様式３－２】記載例'!$C$7:$L$48,10,FALSE))</f>
        <v/>
      </c>
      <c r="AL18" s="164" t="str">
        <f>IF(AL17="","",VLOOKUP(AL17,'【様式３－２】記載例'!$C$7:$L$48,10,FALSE))</f>
        <v/>
      </c>
      <c r="AM18" s="164">
        <f>IF(AM17="","",VLOOKUP(AM17,'【様式３－２】記載例'!$C$7:$L$48,10,FALSE))</f>
        <v>8</v>
      </c>
      <c r="AN18" s="165">
        <f>IF(AN17="","",VLOOKUP(AN17,'【様式３－２】記載例'!$C$7:$L$48,10,FALSE))</f>
        <v>8</v>
      </c>
      <c r="AO18" s="163">
        <f>IF(AO17="","",VLOOKUP(AO17,'【様式３－２】記載例'!$C$7:$L$48,10,FALSE))</f>
        <v>8</v>
      </c>
      <c r="AP18" s="164">
        <f>IF(AP17="","",VLOOKUP(AP17,'【様式３－２】記載例'!$C$7:$L$48,10,FALSE))</f>
        <v>8</v>
      </c>
      <c r="AQ18" s="164">
        <f>IF(AQ17="","",VLOOKUP(AQ17,'【様式３－２】記載例'!$C$7:$L$48,10,FALSE))</f>
        <v>8</v>
      </c>
      <c r="AR18" s="164" t="str">
        <f>IF(AR17="","",VLOOKUP(AR17,'【様式３－２】記載例'!$C$7:$L$48,10,FALSE))</f>
        <v/>
      </c>
      <c r="AS18" s="164" t="str">
        <f>IF(AS17="","",VLOOKUP(AS17,'【様式３－２】記載例'!$C$7:$L$48,10,FALSE))</f>
        <v/>
      </c>
      <c r="AT18" s="164">
        <f>IF(AT17="","",VLOOKUP(AT17,'【様式３－２】記載例'!$C$7:$L$48,10,FALSE))</f>
        <v>8</v>
      </c>
      <c r="AU18" s="165">
        <f>IF(AU17="","",VLOOKUP(AU17,'【様式３－２】記載例'!$C$7:$L$48,10,FALSE))</f>
        <v>8</v>
      </c>
      <c r="AV18" s="163">
        <f>IF(AV17="","",VLOOKUP(AV17,'【様式３－２】記載例'!$C$7:$L$48,10,FALSE))</f>
        <v>8</v>
      </c>
      <c r="AW18" s="164">
        <f>IF(AW17="","",VLOOKUP(AW17,'【様式３－２】記載例'!$C$7:$L$48,10,FALSE))</f>
        <v>8</v>
      </c>
      <c r="AX18" s="164">
        <f>IF(AX17="","",VLOOKUP(AX17,'【様式３－２】記載例'!$C$7:$L$48,10,FALSE))</f>
        <v>8</v>
      </c>
      <c r="AY18" s="164" t="str">
        <f>IF(AY17="","",VLOOKUP(AY17,'【様式３－２】記載例'!$C$7:$L$48,10,FALSE))</f>
        <v/>
      </c>
      <c r="AZ18" s="164" t="str">
        <f>IF(AZ17="","",VLOOKUP(AZ17,'【様式３－２】記載例'!$C$7:$L$48,10,FALSE))</f>
        <v/>
      </c>
      <c r="BA18" s="164">
        <f>IF(BA17="","",VLOOKUP(BA17,'【様式３－２】記載例'!$C$7:$L$48,10,FALSE))</f>
        <v>8</v>
      </c>
      <c r="BB18" s="165">
        <f>IF(BB17="","",VLOOKUP(BB17,'【様式３－２】記載例'!$C$7:$L$48,10,FALSE))</f>
        <v>8</v>
      </c>
      <c r="BC18" s="163" t="str">
        <f>IF(BC17="","",VLOOKUP(BC17,'【様式３－２】記載例'!$C$7:$L$48,10,FALSE))</f>
        <v/>
      </c>
      <c r="BD18" s="164" t="str">
        <f>IF(BD17="","",VLOOKUP(BD17,'【様式３－２】記載例'!$C$7:$L$48,10,FALSE))</f>
        <v/>
      </c>
      <c r="BE18" s="164" t="str">
        <f>IF(BE17="","",VLOOKUP(BE17,'【様式３－２】記載例'!$C$7:$L$48,10,FALSE))</f>
        <v/>
      </c>
      <c r="BF18" s="321">
        <f>IF($BI$3="４週",SUM(AA18:BB18),IF($BI$3="暦月",SUM(AA18:BE18),""))</f>
        <v>160</v>
      </c>
      <c r="BG18" s="322"/>
      <c r="BH18" s="323">
        <f>IF($BI$3="４週",BF18/4,IF($BI$3="暦月",(BF18/($BI$8/7)),""))</f>
        <v>40</v>
      </c>
      <c r="BI18" s="322"/>
      <c r="BJ18" s="311"/>
      <c r="BK18" s="312"/>
      <c r="BL18" s="312"/>
      <c r="BM18" s="312"/>
      <c r="BN18" s="313"/>
    </row>
    <row r="19" spans="2:66" ht="20.25" customHeight="1" x14ac:dyDescent="0.4">
      <c r="B19" s="277">
        <f>B17+1</f>
        <v>2</v>
      </c>
      <c r="C19" s="402"/>
      <c r="D19" s="404"/>
      <c r="E19" s="366"/>
      <c r="F19" s="405"/>
      <c r="G19" s="279" t="s">
        <v>101</v>
      </c>
      <c r="H19" s="280"/>
      <c r="I19" s="155"/>
      <c r="J19" s="156"/>
      <c r="K19" s="155"/>
      <c r="L19" s="156"/>
      <c r="M19" s="283" t="s">
        <v>89</v>
      </c>
      <c r="N19" s="284"/>
      <c r="O19" s="287" t="s">
        <v>101</v>
      </c>
      <c r="P19" s="288"/>
      <c r="Q19" s="288"/>
      <c r="R19" s="280"/>
      <c r="S19" s="256" t="s">
        <v>147</v>
      </c>
      <c r="T19" s="257"/>
      <c r="U19" s="257"/>
      <c r="V19" s="257"/>
      <c r="W19" s="258"/>
      <c r="X19" s="105" t="s">
        <v>18</v>
      </c>
      <c r="Y19" s="106"/>
      <c r="Z19" s="107"/>
      <c r="AA19" s="95" t="s">
        <v>39</v>
      </c>
      <c r="AB19" s="96" t="s">
        <v>256</v>
      </c>
      <c r="AC19" s="96" t="s">
        <v>39</v>
      </c>
      <c r="AD19" s="96"/>
      <c r="AE19" s="96"/>
      <c r="AF19" s="96" t="s">
        <v>39</v>
      </c>
      <c r="AG19" s="97" t="s">
        <v>256</v>
      </c>
      <c r="AH19" s="95" t="s">
        <v>39</v>
      </c>
      <c r="AI19" s="96" t="s">
        <v>256</v>
      </c>
      <c r="AJ19" s="96" t="s">
        <v>39</v>
      </c>
      <c r="AK19" s="96"/>
      <c r="AL19" s="96"/>
      <c r="AM19" s="96" t="s">
        <v>39</v>
      </c>
      <c r="AN19" s="97" t="s">
        <v>256</v>
      </c>
      <c r="AO19" s="95" t="s">
        <v>39</v>
      </c>
      <c r="AP19" s="96" t="s">
        <v>256</v>
      </c>
      <c r="AQ19" s="96" t="s">
        <v>39</v>
      </c>
      <c r="AR19" s="96"/>
      <c r="AS19" s="96"/>
      <c r="AT19" s="96" t="s">
        <v>39</v>
      </c>
      <c r="AU19" s="97" t="s">
        <v>256</v>
      </c>
      <c r="AV19" s="95" t="s">
        <v>39</v>
      </c>
      <c r="AW19" s="96" t="s">
        <v>256</v>
      </c>
      <c r="AX19" s="96" t="s">
        <v>39</v>
      </c>
      <c r="AY19" s="96"/>
      <c r="AZ19" s="96"/>
      <c r="BA19" s="96" t="s">
        <v>39</v>
      </c>
      <c r="BB19" s="97" t="s">
        <v>256</v>
      </c>
      <c r="BC19" s="95"/>
      <c r="BD19" s="96"/>
      <c r="BE19" s="98"/>
      <c r="BF19" s="262"/>
      <c r="BG19" s="263"/>
      <c r="BH19" s="264"/>
      <c r="BI19" s="265"/>
      <c r="BJ19" s="266"/>
      <c r="BK19" s="267"/>
      <c r="BL19" s="267"/>
      <c r="BM19" s="267"/>
      <c r="BN19" s="268"/>
    </row>
    <row r="20" spans="2:66" ht="20.25" customHeight="1" x14ac:dyDescent="0.4">
      <c r="B20" s="297"/>
      <c r="C20" s="403"/>
      <c r="D20" s="406"/>
      <c r="E20" s="366"/>
      <c r="F20" s="405"/>
      <c r="G20" s="315"/>
      <c r="H20" s="316"/>
      <c r="I20" s="153"/>
      <c r="J20" s="154" t="str">
        <f>G19</f>
        <v>医師</v>
      </c>
      <c r="K20" s="153"/>
      <c r="L20" s="154" t="str">
        <f>M19</f>
        <v>A</v>
      </c>
      <c r="M20" s="317"/>
      <c r="N20" s="318"/>
      <c r="O20" s="319"/>
      <c r="P20" s="320"/>
      <c r="Q20" s="320"/>
      <c r="R20" s="316"/>
      <c r="S20" s="256"/>
      <c r="T20" s="257"/>
      <c r="U20" s="257"/>
      <c r="V20" s="257"/>
      <c r="W20" s="258"/>
      <c r="X20" s="102" t="s">
        <v>203</v>
      </c>
      <c r="Y20" s="103"/>
      <c r="Z20" s="104"/>
      <c r="AA20" s="163">
        <f>IF(AA19="","",VLOOKUP(AA19,'【様式３－２】記載例'!$C$7:$L$48,10,FALSE))</f>
        <v>8</v>
      </c>
      <c r="AB20" s="164">
        <f>IF(AB19="","",VLOOKUP(AB19,'【様式３－２】記載例'!$C$7:$L$48,10,FALSE))</f>
        <v>8</v>
      </c>
      <c r="AC20" s="164">
        <f>IF(AC19="","",VLOOKUP(AC19,'【様式３－２】記載例'!$C$7:$L$48,10,FALSE))</f>
        <v>8</v>
      </c>
      <c r="AD20" s="164" t="str">
        <f>IF(AD19="","",VLOOKUP(AD19,'【様式３－２】記載例'!$C$7:$L$48,10,FALSE))</f>
        <v/>
      </c>
      <c r="AE20" s="164" t="str">
        <f>IF(AE19="","",VLOOKUP(AE19,'【様式３－２】記載例'!$C$7:$L$48,10,FALSE))</f>
        <v/>
      </c>
      <c r="AF20" s="164">
        <f>IF(AF19="","",VLOOKUP(AF19,'【様式３－２】記載例'!$C$7:$L$48,10,FALSE))</f>
        <v>8</v>
      </c>
      <c r="AG20" s="165">
        <f>IF(AG19="","",VLOOKUP(AG19,'【様式３－２】記載例'!$C$7:$L$48,10,FALSE))</f>
        <v>8</v>
      </c>
      <c r="AH20" s="163">
        <f>IF(AH19="","",VLOOKUP(AH19,'【様式３－２】記載例'!$C$7:$L$48,10,FALSE))</f>
        <v>8</v>
      </c>
      <c r="AI20" s="164">
        <f>IF(AI19="","",VLOOKUP(AI19,'【様式３－２】記載例'!$C$7:$L$48,10,FALSE))</f>
        <v>8</v>
      </c>
      <c r="AJ20" s="164">
        <f>IF(AJ19="","",VLOOKUP(AJ19,'【様式３－２】記載例'!$C$7:$L$48,10,FALSE))</f>
        <v>8</v>
      </c>
      <c r="AK20" s="164" t="str">
        <f>IF(AK19="","",VLOOKUP(AK19,'【様式３－２】記載例'!$C$7:$L$48,10,FALSE))</f>
        <v/>
      </c>
      <c r="AL20" s="164" t="str">
        <f>IF(AL19="","",VLOOKUP(AL19,'【様式３－２】記載例'!$C$7:$L$48,10,FALSE))</f>
        <v/>
      </c>
      <c r="AM20" s="164">
        <f>IF(AM19="","",VLOOKUP(AM19,'【様式３－２】記載例'!$C$7:$L$48,10,FALSE))</f>
        <v>8</v>
      </c>
      <c r="AN20" s="165">
        <f>IF(AN19="","",VLOOKUP(AN19,'【様式３－２】記載例'!$C$7:$L$48,10,FALSE))</f>
        <v>8</v>
      </c>
      <c r="AO20" s="163">
        <f>IF(AO19="","",VLOOKUP(AO19,'【様式３－２】記載例'!$C$7:$L$48,10,FALSE))</f>
        <v>8</v>
      </c>
      <c r="AP20" s="164">
        <f>IF(AP19="","",VLOOKUP(AP19,'【様式３－２】記載例'!$C$7:$L$48,10,FALSE))</f>
        <v>8</v>
      </c>
      <c r="AQ20" s="164">
        <f>IF(AQ19="","",VLOOKUP(AQ19,'【様式３－２】記載例'!$C$7:$L$48,10,FALSE))</f>
        <v>8</v>
      </c>
      <c r="AR20" s="164" t="str">
        <f>IF(AR19="","",VLOOKUP(AR19,'【様式３－２】記載例'!$C$7:$L$48,10,FALSE))</f>
        <v/>
      </c>
      <c r="AS20" s="164" t="str">
        <f>IF(AS19="","",VLOOKUP(AS19,'【様式３－２】記載例'!$C$7:$L$48,10,FALSE))</f>
        <v/>
      </c>
      <c r="AT20" s="164">
        <f>IF(AT19="","",VLOOKUP(AT19,'【様式３－２】記載例'!$C$7:$L$48,10,FALSE))</f>
        <v>8</v>
      </c>
      <c r="AU20" s="165">
        <f>IF(AU19="","",VLOOKUP(AU19,'【様式３－２】記載例'!$C$7:$L$48,10,FALSE))</f>
        <v>8</v>
      </c>
      <c r="AV20" s="163">
        <f>IF(AV19="","",VLOOKUP(AV19,'【様式３－２】記載例'!$C$7:$L$48,10,FALSE))</f>
        <v>8</v>
      </c>
      <c r="AW20" s="164">
        <f>IF(AW19="","",VLOOKUP(AW19,'【様式３－２】記載例'!$C$7:$L$48,10,FALSE))</f>
        <v>8</v>
      </c>
      <c r="AX20" s="164">
        <f>IF(AX19="","",VLOOKUP(AX19,'【様式３－２】記載例'!$C$7:$L$48,10,FALSE))</f>
        <v>8</v>
      </c>
      <c r="AY20" s="164" t="str">
        <f>IF(AY19="","",VLOOKUP(AY19,'【様式３－２】記載例'!$C$7:$L$48,10,FALSE))</f>
        <v/>
      </c>
      <c r="AZ20" s="164" t="str">
        <f>IF(AZ19="","",VLOOKUP(AZ19,'【様式３－２】記載例'!$C$7:$L$48,10,FALSE))</f>
        <v/>
      </c>
      <c r="BA20" s="164">
        <f>IF(BA19="","",VLOOKUP(BA19,'【様式３－２】記載例'!$C$7:$L$48,10,FALSE))</f>
        <v>8</v>
      </c>
      <c r="BB20" s="165">
        <f>IF(BB19="","",VLOOKUP(BB19,'【様式３－２】記載例'!$C$7:$L$48,10,FALSE))</f>
        <v>8</v>
      </c>
      <c r="BC20" s="163" t="str">
        <f>IF(BC19="","",VLOOKUP(BC19,'【様式３－２】記載例'!$C$7:$L$48,10,FALSE))</f>
        <v/>
      </c>
      <c r="BD20" s="164" t="str">
        <f>IF(BD19="","",VLOOKUP(BD19,'【様式３－２】記載例'!$C$7:$L$48,10,FALSE))</f>
        <v/>
      </c>
      <c r="BE20" s="164" t="str">
        <f>IF(BE19="","",VLOOKUP(BE19,'【様式３－２】記載例'!$C$7:$L$48,10,FALSE))</f>
        <v/>
      </c>
      <c r="BF20" s="321">
        <f>IF($BI$3="４週",SUM(AA20:BB20),IF($BI$3="暦月",SUM(AA20:BE20),""))</f>
        <v>160</v>
      </c>
      <c r="BG20" s="322"/>
      <c r="BH20" s="323">
        <f>IF($BI$3="４週",BF20/4,IF($BI$3="暦月",(BF20/($BI$8/7)),""))</f>
        <v>40</v>
      </c>
      <c r="BI20" s="322"/>
      <c r="BJ20" s="311"/>
      <c r="BK20" s="312"/>
      <c r="BL20" s="312"/>
      <c r="BM20" s="312"/>
      <c r="BN20" s="313"/>
    </row>
    <row r="21" spans="2:66" ht="20.25" customHeight="1" x14ac:dyDescent="0.4">
      <c r="B21" s="277">
        <f>B19+1</f>
        <v>3</v>
      </c>
      <c r="C21" s="402"/>
      <c r="D21" s="404"/>
      <c r="E21" s="366"/>
      <c r="F21" s="405"/>
      <c r="G21" s="279" t="s">
        <v>223</v>
      </c>
      <c r="H21" s="280"/>
      <c r="I21" s="153"/>
      <c r="J21" s="154"/>
      <c r="K21" s="153"/>
      <c r="L21" s="154"/>
      <c r="M21" s="283" t="s">
        <v>89</v>
      </c>
      <c r="N21" s="284"/>
      <c r="O21" s="287" t="s">
        <v>223</v>
      </c>
      <c r="P21" s="288"/>
      <c r="Q21" s="288"/>
      <c r="R21" s="280"/>
      <c r="S21" s="256" t="s">
        <v>148</v>
      </c>
      <c r="T21" s="257"/>
      <c r="U21" s="257"/>
      <c r="V21" s="257"/>
      <c r="W21" s="258"/>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2"/>
      <c r="BG21" s="263"/>
      <c r="BH21" s="264"/>
      <c r="BI21" s="265"/>
      <c r="BJ21" s="266"/>
      <c r="BK21" s="267"/>
      <c r="BL21" s="267"/>
      <c r="BM21" s="267"/>
      <c r="BN21" s="268"/>
    </row>
    <row r="22" spans="2:66" ht="20.25" customHeight="1" x14ac:dyDescent="0.4">
      <c r="B22" s="297"/>
      <c r="C22" s="403"/>
      <c r="D22" s="406"/>
      <c r="E22" s="366"/>
      <c r="F22" s="405"/>
      <c r="G22" s="315"/>
      <c r="H22" s="316"/>
      <c r="I22" s="153"/>
      <c r="J22" s="154" t="str">
        <f>G21</f>
        <v>薬剤師</v>
      </c>
      <c r="K22" s="153"/>
      <c r="L22" s="154" t="str">
        <f>M21</f>
        <v>A</v>
      </c>
      <c r="M22" s="317"/>
      <c r="N22" s="318"/>
      <c r="O22" s="319"/>
      <c r="P22" s="320"/>
      <c r="Q22" s="320"/>
      <c r="R22" s="316"/>
      <c r="S22" s="256"/>
      <c r="T22" s="257"/>
      <c r="U22" s="257"/>
      <c r="V22" s="257"/>
      <c r="W22" s="258"/>
      <c r="X22" s="102" t="s">
        <v>203</v>
      </c>
      <c r="Y22" s="103"/>
      <c r="Z22" s="104"/>
      <c r="AA22" s="163">
        <f>IF(AA21="","",VLOOKUP(AA21,'【様式３－２】記載例'!$C$7:$L$48,10,FALSE))</f>
        <v>8</v>
      </c>
      <c r="AB22" s="164">
        <f>IF(AB21="","",VLOOKUP(AB21,'【様式３－２】記載例'!$C$7:$L$48,10,FALSE))</f>
        <v>8</v>
      </c>
      <c r="AC22" s="164">
        <f>IF(AC21="","",VLOOKUP(AC21,'【様式３－２】記載例'!$C$7:$L$48,10,FALSE))</f>
        <v>8</v>
      </c>
      <c r="AD22" s="164" t="str">
        <f>IF(AD21="","",VLOOKUP(AD21,'【様式３－２】記載例'!$C$7:$L$48,10,FALSE))</f>
        <v/>
      </c>
      <c r="AE22" s="164" t="str">
        <f>IF(AE21="","",VLOOKUP(AE21,'【様式３－２】記載例'!$C$7:$L$48,10,FALSE))</f>
        <v/>
      </c>
      <c r="AF22" s="164">
        <f>IF(AF21="","",VLOOKUP(AF21,'【様式３－２】記載例'!$C$7:$L$48,10,FALSE))</f>
        <v>8</v>
      </c>
      <c r="AG22" s="165">
        <f>IF(AG21="","",VLOOKUP(AG21,'【様式３－２】記載例'!$C$7:$L$48,10,FALSE))</f>
        <v>8</v>
      </c>
      <c r="AH22" s="163">
        <f>IF(AH21="","",VLOOKUP(AH21,'【様式３－２】記載例'!$C$7:$L$48,10,FALSE))</f>
        <v>8</v>
      </c>
      <c r="AI22" s="164">
        <f>IF(AI21="","",VLOOKUP(AI21,'【様式３－２】記載例'!$C$7:$L$48,10,FALSE))</f>
        <v>8</v>
      </c>
      <c r="AJ22" s="164">
        <f>IF(AJ21="","",VLOOKUP(AJ21,'【様式３－２】記載例'!$C$7:$L$48,10,FALSE))</f>
        <v>8</v>
      </c>
      <c r="AK22" s="164" t="str">
        <f>IF(AK21="","",VLOOKUP(AK21,'【様式３－２】記載例'!$C$7:$L$48,10,FALSE))</f>
        <v/>
      </c>
      <c r="AL22" s="164" t="str">
        <f>IF(AL21="","",VLOOKUP(AL21,'【様式３－２】記載例'!$C$7:$L$48,10,FALSE))</f>
        <v/>
      </c>
      <c r="AM22" s="164">
        <f>IF(AM21="","",VLOOKUP(AM21,'【様式３－２】記載例'!$C$7:$L$48,10,FALSE))</f>
        <v>8</v>
      </c>
      <c r="AN22" s="165">
        <f>IF(AN21="","",VLOOKUP(AN21,'【様式３－２】記載例'!$C$7:$L$48,10,FALSE))</f>
        <v>8</v>
      </c>
      <c r="AO22" s="163">
        <f>IF(AO21="","",VLOOKUP(AO21,'【様式３－２】記載例'!$C$7:$L$48,10,FALSE))</f>
        <v>8</v>
      </c>
      <c r="AP22" s="164">
        <f>IF(AP21="","",VLOOKUP(AP21,'【様式３－２】記載例'!$C$7:$L$48,10,FALSE))</f>
        <v>8</v>
      </c>
      <c r="AQ22" s="164">
        <f>IF(AQ21="","",VLOOKUP(AQ21,'【様式３－２】記載例'!$C$7:$L$48,10,FALSE))</f>
        <v>8</v>
      </c>
      <c r="AR22" s="164" t="str">
        <f>IF(AR21="","",VLOOKUP(AR21,'【様式３－２】記載例'!$C$7:$L$48,10,FALSE))</f>
        <v/>
      </c>
      <c r="AS22" s="164" t="str">
        <f>IF(AS21="","",VLOOKUP(AS21,'【様式３－２】記載例'!$C$7:$L$48,10,FALSE))</f>
        <v/>
      </c>
      <c r="AT22" s="164">
        <f>IF(AT21="","",VLOOKUP(AT21,'【様式３－２】記載例'!$C$7:$L$48,10,FALSE))</f>
        <v>8</v>
      </c>
      <c r="AU22" s="165">
        <f>IF(AU21="","",VLOOKUP(AU21,'【様式３－２】記載例'!$C$7:$L$48,10,FALSE))</f>
        <v>8</v>
      </c>
      <c r="AV22" s="163">
        <f>IF(AV21="","",VLOOKUP(AV21,'【様式３－２】記載例'!$C$7:$L$48,10,FALSE))</f>
        <v>8</v>
      </c>
      <c r="AW22" s="164">
        <f>IF(AW21="","",VLOOKUP(AW21,'【様式３－２】記載例'!$C$7:$L$48,10,FALSE))</f>
        <v>8</v>
      </c>
      <c r="AX22" s="164">
        <f>IF(AX21="","",VLOOKUP(AX21,'【様式３－２】記載例'!$C$7:$L$48,10,FALSE))</f>
        <v>8</v>
      </c>
      <c r="AY22" s="164" t="str">
        <f>IF(AY21="","",VLOOKUP(AY21,'【様式３－２】記載例'!$C$7:$L$48,10,FALSE))</f>
        <v/>
      </c>
      <c r="AZ22" s="164" t="str">
        <f>IF(AZ21="","",VLOOKUP(AZ21,'【様式３－２】記載例'!$C$7:$L$48,10,FALSE))</f>
        <v/>
      </c>
      <c r="BA22" s="164">
        <f>IF(BA21="","",VLOOKUP(BA21,'【様式３－２】記載例'!$C$7:$L$48,10,FALSE))</f>
        <v>8</v>
      </c>
      <c r="BB22" s="165">
        <f>IF(BB21="","",VLOOKUP(BB21,'【様式３－２】記載例'!$C$7:$L$48,10,FALSE))</f>
        <v>8</v>
      </c>
      <c r="BC22" s="163" t="str">
        <f>IF(BC21="","",VLOOKUP(BC21,'【様式３－２】記載例'!$C$7:$L$48,10,FALSE))</f>
        <v/>
      </c>
      <c r="BD22" s="164" t="str">
        <f>IF(BD21="","",VLOOKUP(BD21,'【様式３－２】記載例'!$C$7:$L$48,10,FALSE))</f>
        <v/>
      </c>
      <c r="BE22" s="164" t="str">
        <f>IF(BE21="","",VLOOKUP(BE21,'【様式３－２】記載例'!$C$7:$L$48,10,FALSE))</f>
        <v/>
      </c>
      <c r="BF22" s="321">
        <f>IF($BI$3="４週",SUM(AA22:BB22),IF($BI$3="暦月",SUM(AA22:BE22),""))</f>
        <v>160</v>
      </c>
      <c r="BG22" s="322"/>
      <c r="BH22" s="323">
        <f>IF($BI$3="４週",BF22/4,IF($BI$3="暦月",(BF22/($BI$8/7)),""))</f>
        <v>40</v>
      </c>
      <c r="BI22" s="322"/>
      <c r="BJ22" s="311"/>
      <c r="BK22" s="312"/>
      <c r="BL22" s="312"/>
      <c r="BM22" s="312"/>
      <c r="BN22" s="313"/>
    </row>
    <row r="23" spans="2:66" ht="20.25" customHeight="1" x14ac:dyDescent="0.4">
      <c r="B23" s="277">
        <f>B21+1</f>
        <v>4</v>
      </c>
      <c r="C23" s="402"/>
      <c r="D23" s="404"/>
      <c r="E23" s="366"/>
      <c r="F23" s="405"/>
      <c r="G23" s="279" t="s">
        <v>224</v>
      </c>
      <c r="H23" s="280"/>
      <c r="I23" s="153"/>
      <c r="J23" s="154"/>
      <c r="K23" s="153"/>
      <c r="L23" s="154"/>
      <c r="M23" s="283" t="s">
        <v>89</v>
      </c>
      <c r="N23" s="284"/>
      <c r="O23" s="287" t="s">
        <v>90</v>
      </c>
      <c r="P23" s="288"/>
      <c r="Q23" s="288"/>
      <c r="R23" s="280"/>
      <c r="S23" s="256" t="s">
        <v>149</v>
      </c>
      <c r="T23" s="257"/>
      <c r="U23" s="257"/>
      <c r="V23" s="257"/>
      <c r="W23" s="258"/>
      <c r="X23" s="105" t="s">
        <v>18</v>
      </c>
      <c r="Y23" s="106"/>
      <c r="Z23" s="107"/>
      <c r="AA23" s="95" t="s">
        <v>39</v>
      </c>
      <c r="AB23" s="96" t="s">
        <v>39</v>
      </c>
      <c r="AC23" s="96" t="s">
        <v>256</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2"/>
      <c r="BG23" s="263"/>
      <c r="BH23" s="264"/>
      <c r="BI23" s="265"/>
      <c r="BJ23" s="266"/>
      <c r="BK23" s="267"/>
      <c r="BL23" s="267"/>
      <c r="BM23" s="267"/>
      <c r="BN23" s="268"/>
    </row>
    <row r="24" spans="2:66" ht="20.25" customHeight="1" x14ac:dyDescent="0.4">
      <c r="B24" s="297"/>
      <c r="C24" s="403"/>
      <c r="D24" s="406"/>
      <c r="E24" s="366"/>
      <c r="F24" s="405"/>
      <c r="G24" s="315"/>
      <c r="H24" s="316"/>
      <c r="I24" s="153"/>
      <c r="J24" s="154" t="str">
        <f>G23</f>
        <v>支援相談員</v>
      </c>
      <c r="K24" s="153"/>
      <c r="L24" s="154" t="str">
        <f>M23</f>
        <v>A</v>
      </c>
      <c r="M24" s="317"/>
      <c r="N24" s="318"/>
      <c r="O24" s="319"/>
      <c r="P24" s="320"/>
      <c r="Q24" s="320"/>
      <c r="R24" s="316"/>
      <c r="S24" s="256"/>
      <c r="T24" s="257"/>
      <c r="U24" s="257"/>
      <c r="V24" s="257"/>
      <c r="W24" s="258"/>
      <c r="X24" s="102" t="s">
        <v>203</v>
      </c>
      <c r="Y24" s="103"/>
      <c r="Z24" s="104"/>
      <c r="AA24" s="163">
        <f>IF(AA23="","",VLOOKUP(AA23,'【様式３－２】記載例'!$C$7:$L$48,10,FALSE))</f>
        <v>8</v>
      </c>
      <c r="AB24" s="164">
        <f>IF(AB23="","",VLOOKUP(AB23,'【様式３－２】記載例'!$C$7:$L$48,10,FALSE))</f>
        <v>8</v>
      </c>
      <c r="AC24" s="164">
        <f>IF(AC23="","",VLOOKUP(AC23,'【様式３－２】記載例'!$C$7:$L$48,10,FALSE))</f>
        <v>8</v>
      </c>
      <c r="AD24" s="164" t="str">
        <f>IF(AD23="","",VLOOKUP(AD23,'【様式３－２】記載例'!$C$7:$L$48,10,FALSE))</f>
        <v/>
      </c>
      <c r="AE24" s="164" t="str">
        <f>IF(AE23="","",VLOOKUP(AE23,'【様式３－２】記載例'!$C$7:$L$48,10,FALSE))</f>
        <v/>
      </c>
      <c r="AF24" s="164">
        <f>IF(AF23="","",VLOOKUP(AF23,'【様式３－２】記載例'!$C$7:$L$48,10,FALSE))</f>
        <v>8</v>
      </c>
      <c r="AG24" s="165">
        <f>IF(AG23="","",VLOOKUP(AG23,'【様式３－２】記載例'!$C$7:$L$48,10,FALSE))</f>
        <v>8</v>
      </c>
      <c r="AH24" s="163">
        <f>IF(AH23="","",VLOOKUP(AH23,'【様式３－２】記載例'!$C$7:$L$48,10,FALSE))</f>
        <v>8</v>
      </c>
      <c r="AI24" s="164">
        <f>IF(AI23="","",VLOOKUP(AI23,'【様式３－２】記載例'!$C$7:$L$48,10,FALSE))</f>
        <v>8</v>
      </c>
      <c r="AJ24" s="164">
        <f>IF(AJ23="","",VLOOKUP(AJ23,'【様式３－２】記載例'!$C$7:$L$48,10,FALSE))</f>
        <v>8</v>
      </c>
      <c r="AK24" s="164" t="str">
        <f>IF(AK23="","",VLOOKUP(AK23,'【様式３－２】記載例'!$C$7:$L$48,10,FALSE))</f>
        <v/>
      </c>
      <c r="AL24" s="164" t="str">
        <f>IF(AL23="","",VLOOKUP(AL23,'【様式３－２】記載例'!$C$7:$L$48,10,FALSE))</f>
        <v/>
      </c>
      <c r="AM24" s="164">
        <f>IF(AM23="","",VLOOKUP(AM23,'【様式３－２】記載例'!$C$7:$L$48,10,FALSE))</f>
        <v>8</v>
      </c>
      <c r="AN24" s="165">
        <f>IF(AN23="","",VLOOKUP(AN23,'【様式３－２】記載例'!$C$7:$L$48,10,FALSE))</f>
        <v>8</v>
      </c>
      <c r="AO24" s="163">
        <f>IF(AO23="","",VLOOKUP(AO23,'【様式３－２】記載例'!$C$7:$L$48,10,FALSE))</f>
        <v>8</v>
      </c>
      <c r="AP24" s="164">
        <f>IF(AP23="","",VLOOKUP(AP23,'【様式３－２】記載例'!$C$7:$L$48,10,FALSE))</f>
        <v>8</v>
      </c>
      <c r="AQ24" s="164">
        <f>IF(AQ23="","",VLOOKUP(AQ23,'【様式３－２】記載例'!$C$7:$L$48,10,FALSE))</f>
        <v>8</v>
      </c>
      <c r="AR24" s="164" t="str">
        <f>IF(AR23="","",VLOOKUP(AR23,'【様式３－２】記載例'!$C$7:$L$48,10,FALSE))</f>
        <v/>
      </c>
      <c r="AS24" s="164" t="str">
        <f>IF(AS23="","",VLOOKUP(AS23,'【様式３－２】記載例'!$C$7:$L$48,10,FALSE))</f>
        <v/>
      </c>
      <c r="AT24" s="164">
        <f>IF(AT23="","",VLOOKUP(AT23,'【様式３－２】記載例'!$C$7:$L$48,10,FALSE))</f>
        <v>8</v>
      </c>
      <c r="AU24" s="165">
        <f>IF(AU23="","",VLOOKUP(AU23,'【様式３－２】記載例'!$C$7:$L$48,10,FALSE))</f>
        <v>8</v>
      </c>
      <c r="AV24" s="163">
        <f>IF(AV23="","",VLOOKUP(AV23,'【様式３－２】記載例'!$C$7:$L$48,10,FALSE))</f>
        <v>8</v>
      </c>
      <c r="AW24" s="164">
        <f>IF(AW23="","",VLOOKUP(AW23,'【様式３－２】記載例'!$C$7:$L$48,10,FALSE))</f>
        <v>8</v>
      </c>
      <c r="AX24" s="164">
        <f>IF(AX23="","",VLOOKUP(AX23,'【様式３－２】記載例'!$C$7:$L$48,10,FALSE))</f>
        <v>8</v>
      </c>
      <c r="AY24" s="164" t="str">
        <f>IF(AY23="","",VLOOKUP(AY23,'【様式３－２】記載例'!$C$7:$L$48,10,FALSE))</f>
        <v/>
      </c>
      <c r="AZ24" s="164" t="str">
        <f>IF(AZ23="","",VLOOKUP(AZ23,'【様式３－２】記載例'!$C$7:$L$48,10,FALSE))</f>
        <v/>
      </c>
      <c r="BA24" s="164">
        <f>IF(BA23="","",VLOOKUP(BA23,'【様式３－２】記載例'!$C$7:$L$48,10,FALSE))</f>
        <v>8</v>
      </c>
      <c r="BB24" s="165">
        <f>IF(BB23="","",VLOOKUP(BB23,'【様式３－２】記載例'!$C$7:$L$48,10,FALSE))</f>
        <v>8</v>
      </c>
      <c r="BC24" s="163" t="str">
        <f>IF(BC23="","",VLOOKUP(BC23,'【様式３－２】記載例'!$C$7:$L$48,10,FALSE))</f>
        <v/>
      </c>
      <c r="BD24" s="164" t="str">
        <f>IF(BD23="","",VLOOKUP(BD23,'【様式３－２】記載例'!$C$7:$L$48,10,FALSE))</f>
        <v/>
      </c>
      <c r="BE24" s="164" t="str">
        <f>IF(BE23="","",VLOOKUP(BE23,'【様式３－２】記載例'!$C$7:$L$48,10,FALSE))</f>
        <v/>
      </c>
      <c r="BF24" s="321">
        <f>IF($BI$3="４週",SUM(AA24:BB24),IF($BI$3="暦月",SUM(AA24:BE24),""))</f>
        <v>160</v>
      </c>
      <c r="BG24" s="322"/>
      <c r="BH24" s="323">
        <f>IF($BI$3="４週",BF24/4,IF($BI$3="暦月",(BF24/($BI$8/7)),""))</f>
        <v>40</v>
      </c>
      <c r="BI24" s="322"/>
      <c r="BJ24" s="311"/>
      <c r="BK24" s="312"/>
      <c r="BL24" s="312"/>
      <c r="BM24" s="312"/>
      <c r="BN24" s="313"/>
    </row>
    <row r="25" spans="2:66" ht="20.25" customHeight="1" x14ac:dyDescent="0.4">
      <c r="B25" s="277">
        <f>B23+1</f>
        <v>5</v>
      </c>
      <c r="C25" s="402"/>
      <c r="D25" s="404"/>
      <c r="E25" s="366"/>
      <c r="F25" s="405"/>
      <c r="G25" s="279" t="s">
        <v>108</v>
      </c>
      <c r="H25" s="280"/>
      <c r="I25" s="153"/>
      <c r="J25" s="154"/>
      <c r="K25" s="153"/>
      <c r="L25" s="154"/>
      <c r="M25" s="283" t="s">
        <v>89</v>
      </c>
      <c r="N25" s="284"/>
      <c r="O25" s="287" t="s">
        <v>108</v>
      </c>
      <c r="P25" s="288"/>
      <c r="Q25" s="288"/>
      <c r="R25" s="280"/>
      <c r="S25" s="256" t="s">
        <v>150</v>
      </c>
      <c r="T25" s="257"/>
      <c r="U25" s="257"/>
      <c r="V25" s="257"/>
      <c r="W25" s="258"/>
      <c r="X25" s="105" t="s">
        <v>18</v>
      </c>
      <c r="Y25" s="106"/>
      <c r="Z25" s="107"/>
      <c r="AA25" s="95" t="s">
        <v>39</v>
      </c>
      <c r="AB25" s="96" t="s">
        <v>39</v>
      </c>
      <c r="AC25" s="96"/>
      <c r="AD25" s="96"/>
      <c r="AE25" s="96" t="s">
        <v>256</v>
      </c>
      <c r="AF25" s="96" t="s">
        <v>39</v>
      </c>
      <c r="AG25" s="97" t="s">
        <v>39</v>
      </c>
      <c r="AH25" s="95" t="s">
        <v>39</v>
      </c>
      <c r="AI25" s="96" t="s">
        <v>39</v>
      </c>
      <c r="AJ25" s="96"/>
      <c r="AK25" s="96"/>
      <c r="AL25" s="96" t="s">
        <v>256</v>
      </c>
      <c r="AM25" s="96" t="s">
        <v>39</v>
      </c>
      <c r="AN25" s="97" t="s">
        <v>39</v>
      </c>
      <c r="AO25" s="95" t="s">
        <v>39</v>
      </c>
      <c r="AP25" s="96" t="s">
        <v>39</v>
      </c>
      <c r="AQ25" s="96"/>
      <c r="AR25" s="96"/>
      <c r="AS25" s="96" t="s">
        <v>256</v>
      </c>
      <c r="AT25" s="96" t="s">
        <v>39</v>
      </c>
      <c r="AU25" s="97" t="s">
        <v>39</v>
      </c>
      <c r="AV25" s="95" t="s">
        <v>39</v>
      </c>
      <c r="AW25" s="96" t="s">
        <v>39</v>
      </c>
      <c r="AX25" s="96"/>
      <c r="AY25" s="96"/>
      <c r="AZ25" s="96" t="s">
        <v>256</v>
      </c>
      <c r="BA25" s="96" t="s">
        <v>39</v>
      </c>
      <c r="BB25" s="97" t="s">
        <v>39</v>
      </c>
      <c r="BC25" s="95"/>
      <c r="BD25" s="96"/>
      <c r="BE25" s="98"/>
      <c r="BF25" s="262"/>
      <c r="BG25" s="263"/>
      <c r="BH25" s="264"/>
      <c r="BI25" s="265"/>
      <c r="BJ25" s="266"/>
      <c r="BK25" s="267"/>
      <c r="BL25" s="267"/>
      <c r="BM25" s="267"/>
      <c r="BN25" s="268"/>
    </row>
    <row r="26" spans="2:66" ht="20.25" customHeight="1" x14ac:dyDescent="0.4">
      <c r="B26" s="297"/>
      <c r="C26" s="403"/>
      <c r="D26" s="406"/>
      <c r="E26" s="366"/>
      <c r="F26" s="405"/>
      <c r="G26" s="315"/>
      <c r="H26" s="316"/>
      <c r="I26" s="153"/>
      <c r="J26" s="154" t="str">
        <f>G25</f>
        <v>理学療法士</v>
      </c>
      <c r="K26" s="153"/>
      <c r="L26" s="154" t="str">
        <f>M25</f>
        <v>A</v>
      </c>
      <c r="M26" s="317"/>
      <c r="N26" s="318"/>
      <c r="O26" s="319"/>
      <c r="P26" s="320"/>
      <c r="Q26" s="320"/>
      <c r="R26" s="316"/>
      <c r="S26" s="256"/>
      <c r="T26" s="257"/>
      <c r="U26" s="257"/>
      <c r="V26" s="257"/>
      <c r="W26" s="258"/>
      <c r="X26" s="186" t="s">
        <v>203</v>
      </c>
      <c r="Y26" s="110"/>
      <c r="Z26" s="187"/>
      <c r="AA26" s="163">
        <f>IF(AA25="","",VLOOKUP(AA25,'【様式３－２】記載例'!$C$7:$L$48,10,FALSE))</f>
        <v>8</v>
      </c>
      <c r="AB26" s="164">
        <f>IF(AB25="","",VLOOKUP(AB25,'【様式３－２】記載例'!$C$7:$L$48,10,FALSE))</f>
        <v>8</v>
      </c>
      <c r="AC26" s="164" t="str">
        <f>IF(AC25="","",VLOOKUP(AC25,'【様式３－２】記載例'!$C$7:$L$48,10,FALSE))</f>
        <v/>
      </c>
      <c r="AD26" s="164" t="str">
        <f>IF(AD25="","",VLOOKUP(AD25,'【様式３－２】記載例'!$C$7:$L$48,10,FALSE))</f>
        <v/>
      </c>
      <c r="AE26" s="164">
        <f>IF(AE25="","",VLOOKUP(AE25,'【様式３－２】記載例'!$C$7:$L$48,10,FALSE))</f>
        <v>8</v>
      </c>
      <c r="AF26" s="164">
        <f>IF(AF25="","",VLOOKUP(AF25,'【様式３－２】記載例'!$C$7:$L$48,10,FALSE))</f>
        <v>8</v>
      </c>
      <c r="AG26" s="165">
        <f>IF(AG25="","",VLOOKUP(AG25,'【様式３－２】記載例'!$C$7:$L$48,10,FALSE))</f>
        <v>8</v>
      </c>
      <c r="AH26" s="163">
        <f>IF(AH25="","",VLOOKUP(AH25,'【様式３－２】記載例'!$C$7:$L$48,10,FALSE))</f>
        <v>8</v>
      </c>
      <c r="AI26" s="164">
        <f>IF(AI25="","",VLOOKUP(AI25,'【様式３－２】記載例'!$C$7:$L$48,10,FALSE))</f>
        <v>8</v>
      </c>
      <c r="AJ26" s="164" t="str">
        <f>IF(AJ25="","",VLOOKUP(AJ25,'【様式３－２】記載例'!$C$7:$L$48,10,FALSE))</f>
        <v/>
      </c>
      <c r="AK26" s="164" t="str">
        <f>IF(AK25="","",VLOOKUP(AK25,'【様式３－２】記載例'!$C$7:$L$48,10,FALSE))</f>
        <v/>
      </c>
      <c r="AL26" s="164">
        <f>IF(AL25="","",VLOOKUP(AL25,'【様式３－２】記載例'!$C$7:$L$48,10,FALSE))</f>
        <v>8</v>
      </c>
      <c r="AM26" s="164">
        <f>IF(AM25="","",VLOOKUP(AM25,'【様式３－２】記載例'!$C$7:$L$48,10,FALSE))</f>
        <v>8</v>
      </c>
      <c r="AN26" s="165">
        <f>IF(AN25="","",VLOOKUP(AN25,'【様式３－２】記載例'!$C$7:$L$48,10,FALSE))</f>
        <v>8</v>
      </c>
      <c r="AO26" s="163">
        <f>IF(AO25="","",VLOOKUP(AO25,'【様式３－２】記載例'!$C$7:$L$48,10,FALSE))</f>
        <v>8</v>
      </c>
      <c r="AP26" s="164">
        <f>IF(AP25="","",VLOOKUP(AP25,'【様式３－２】記載例'!$C$7:$L$48,10,FALSE))</f>
        <v>8</v>
      </c>
      <c r="AQ26" s="164" t="str">
        <f>IF(AQ25="","",VLOOKUP(AQ25,'【様式３－２】記載例'!$C$7:$L$48,10,FALSE))</f>
        <v/>
      </c>
      <c r="AR26" s="164" t="str">
        <f>IF(AR25="","",VLOOKUP(AR25,'【様式３－２】記載例'!$C$7:$L$48,10,FALSE))</f>
        <v/>
      </c>
      <c r="AS26" s="164">
        <f>IF(AS25="","",VLOOKUP(AS25,'【様式３－２】記載例'!$C$7:$L$48,10,FALSE))</f>
        <v>8</v>
      </c>
      <c r="AT26" s="164">
        <f>IF(AT25="","",VLOOKUP(AT25,'【様式３－２】記載例'!$C$7:$L$48,10,FALSE))</f>
        <v>8</v>
      </c>
      <c r="AU26" s="165">
        <f>IF(AU25="","",VLOOKUP(AU25,'【様式３－２】記載例'!$C$7:$L$48,10,FALSE))</f>
        <v>8</v>
      </c>
      <c r="AV26" s="163">
        <f>IF(AV25="","",VLOOKUP(AV25,'【様式３－２】記載例'!$C$7:$L$48,10,FALSE))</f>
        <v>8</v>
      </c>
      <c r="AW26" s="164">
        <f>IF(AW25="","",VLOOKUP(AW25,'【様式３－２】記載例'!$C$7:$L$48,10,FALSE))</f>
        <v>8</v>
      </c>
      <c r="AX26" s="164" t="str">
        <f>IF(AX25="","",VLOOKUP(AX25,'【様式３－２】記載例'!$C$7:$L$48,10,FALSE))</f>
        <v/>
      </c>
      <c r="AY26" s="164" t="str">
        <f>IF(AY25="","",VLOOKUP(AY25,'【様式３－２】記載例'!$C$7:$L$48,10,FALSE))</f>
        <v/>
      </c>
      <c r="AZ26" s="164">
        <f>IF(AZ25="","",VLOOKUP(AZ25,'【様式３－２】記載例'!$C$7:$L$48,10,FALSE))</f>
        <v>8</v>
      </c>
      <c r="BA26" s="164">
        <f>IF(BA25="","",VLOOKUP(BA25,'【様式３－２】記載例'!$C$7:$L$48,10,FALSE))</f>
        <v>8</v>
      </c>
      <c r="BB26" s="165">
        <f>IF(BB25="","",VLOOKUP(BB25,'【様式３－２】記載例'!$C$7:$L$48,10,FALSE))</f>
        <v>8</v>
      </c>
      <c r="BC26" s="163" t="str">
        <f>IF(BC25="","",VLOOKUP(BC25,'【様式３－２】記載例'!$C$7:$L$48,10,FALSE))</f>
        <v/>
      </c>
      <c r="BD26" s="164" t="str">
        <f>IF(BD25="","",VLOOKUP(BD25,'【様式３－２】記載例'!$C$7:$L$48,10,FALSE))</f>
        <v/>
      </c>
      <c r="BE26" s="164" t="str">
        <f>IF(BE25="","",VLOOKUP(BE25,'【様式３－２】記載例'!$C$7:$L$48,10,FALSE))</f>
        <v/>
      </c>
      <c r="BF26" s="321">
        <f>IF($BI$3="４週",SUM(AA26:BB26),IF($BI$3="暦月",SUM(AA26:BE26),""))</f>
        <v>160</v>
      </c>
      <c r="BG26" s="322"/>
      <c r="BH26" s="323">
        <f>IF($BI$3="４週",BF26/4,IF($BI$3="暦月",(BF26/($BI$8/7)),""))</f>
        <v>40</v>
      </c>
      <c r="BI26" s="322"/>
      <c r="BJ26" s="311"/>
      <c r="BK26" s="312"/>
      <c r="BL26" s="312"/>
      <c r="BM26" s="312"/>
      <c r="BN26" s="313"/>
    </row>
    <row r="27" spans="2:66" ht="20.25" customHeight="1" x14ac:dyDescent="0.4">
      <c r="B27" s="277">
        <f>B25+1</f>
        <v>6</v>
      </c>
      <c r="C27" s="402"/>
      <c r="D27" s="404"/>
      <c r="E27" s="366"/>
      <c r="F27" s="405"/>
      <c r="G27" s="279" t="s">
        <v>71</v>
      </c>
      <c r="H27" s="280"/>
      <c r="I27" s="153"/>
      <c r="J27" s="154"/>
      <c r="K27" s="153"/>
      <c r="L27" s="154"/>
      <c r="M27" s="283" t="s">
        <v>89</v>
      </c>
      <c r="N27" s="284"/>
      <c r="O27" s="287" t="s">
        <v>71</v>
      </c>
      <c r="P27" s="288"/>
      <c r="Q27" s="288"/>
      <c r="R27" s="280"/>
      <c r="S27" s="256" t="s">
        <v>239</v>
      </c>
      <c r="T27" s="257"/>
      <c r="U27" s="257"/>
      <c r="V27" s="257"/>
      <c r="W27" s="258"/>
      <c r="X27" s="185" t="s">
        <v>18</v>
      </c>
      <c r="Y27" s="108"/>
      <c r="Z27" s="109"/>
      <c r="AA27" s="95" t="s">
        <v>39</v>
      </c>
      <c r="AB27" s="96" t="s">
        <v>39</v>
      </c>
      <c r="AC27" s="96"/>
      <c r="AD27" s="96"/>
      <c r="AE27" s="96" t="s">
        <v>256</v>
      </c>
      <c r="AF27" s="96" t="s">
        <v>39</v>
      </c>
      <c r="AG27" s="97" t="s">
        <v>256</v>
      </c>
      <c r="AH27" s="95" t="s">
        <v>256</v>
      </c>
      <c r="AI27" s="96" t="s">
        <v>39</v>
      </c>
      <c r="AJ27" s="96"/>
      <c r="AK27" s="96"/>
      <c r="AL27" s="96" t="s">
        <v>39</v>
      </c>
      <c r="AM27" s="96" t="s">
        <v>256</v>
      </c>
      <c r="AN27" s="97" t="s">
        <v>39</v>
      </c>
      <c r="AO27" s="95" t="s">
        <v>39</v>
      </c>
      <c r="AP27" s="96" t="s">
        <v>256</v>
      </c>
      <c r="AQ27" s="96"/>
      <c r="AR27" s="96"/>
      <c r="AS27" s="96" t="s">
        <v>39</v>
      </c>
      <c r="AT27" s="96" t="s">
        <v>39</v>
      </c>
      <c r="AU27" s="97" t="s">
        <v>256</v>
      </c>
      <c r="AV27" s="95" t="s">
        <v>39</v>
      </c>
      <c r="AW27" s="96" t="s">
        <v>256</v>
      </c>
      <c r="AX27" s="96"/>
      <c r="AY27" s="96"/>
      <c r="AZ27" s="96" t="s">
        <v>39</v>
      </c>
      <c r="BA27" s="96" t="s">
        <v>39</v>
      </c>
      <c r="BB27" s="97" t="s">
        <v>39</v>
      </c>
      <c r="BC27" s="95"/>
      <c r="BD27" s="96"/>
      <c r="BE27" s="98"/>
      <c r="BF27" s="262"/>
      <c r="BG27" s="263"/>
      <c r="BH27" s="264"/>
      <c r="BI27" s="265"/>
      <c r="BJ27" s="266"/>
      <c r="BK27" s="267"/>
      <c r="BL27" s="267"/>
      <c r="BM27" s="267"/>
      <c r="BN27" s="268"/>
    </row>
    <row r="28" spans="2:66" ht="20.25" customHeight="1" x14ac:dyDescent="0.4">
      <c r="B28" s="297"/>
      <c r="C28" s="403"/>
      <c r="D28" s="406"/>
      <c r="E28" s="366"/>
      <c r="F28" s="405"/>
      <c r="G28" s="315"/>
      <c r="H28" s="316"/>
      <c r="I28" s="153"/>
      <c r="J28" s="154" t="str">
        <f>G27</f>
        <v>介護支援専門員</v>
      </c>
      <c r="K28" s="153"/>
      <c r="L28" s="154" t="str">
        <f>M27</f>
        <v>A</v>
      </c>
      <c r="M28" s="317"/>
      <c r="N28" s="318"/>
      <c r="O28" s="319"/>
      <c r="P28" s="320"/>
      <c r="Q28" s="320"/>
      <c r="R28" s="316"/>
      <c r="S28" s="256"/>
      <c r="T28" s="257"/>
      <c r="U28" s="257"/>
      <c r="V28" s="257"/>
      <c r="W28" s="258"/>
      <c r="X28" s="102" t="s">
        <v>203</v>
      </c>
      <c r="Y28" s="103"/>
      <c r="Z28" s="104"/>
      <c r="AA28" s="163">
        <f>IF(AA27="","",VLOOKUP(AA27,'【様式３－２】記載例'!$C$7:$L$48,10,FALSE))</f>
        <v>8</v>
      </c>
      <c r="AB28" s="164">
        <f>IF(AB27="","",VLOOKUP(AB27,'【様式３－２】記載例'!$C$7:$L$48,10,FALSE))</f>
        <v>8</v>
      </c>
      <c r="AC28" s="164" t="str">
        <f>IF(AC27="","",VLOOKUP(AC27,'【様式３－２】記載例'!$C$7:$L$48,10,FALSE))</f>
        <v/>
      </c>
      <c r="AD28" s="164" t="str">
        <f>IF(AD27="","",VLOOKUP(AD27,'【様式３－２】記載例'!$C$7:$L$48,10,FALSE))</f>
        <v/>
      </c>
      <c r="AE28" s="164">
        <f>IF(AE27="","",VLOOKUP(AE27,'【様式３－２】記載例'!$C$7:$L$48,10,FALSE))</f>
        <v>8</v>
      </c>
      <c r="AF28" s="164">
        <f>IF(AF27="","",VLOOKUP(AF27,'【様式３－２】記載例'!$C$7:$L$48,10,FALSE))</f>
        <v>8</v>
      </c>
      <c r="AG28" s="165">
        <f>IF(AG27="","",VLOOKUP(AG27,'【様式３－２】記載例'!$C$7:$L$48,10,FALSE))</f>
        <v>8</v>
      </c>
      <c r="AH28" s="163">
        <f>IF(AH27="","",VLOOKUP(AH27,'【様式３－２】記載例'!$C$7:$L$48,10,FALSE))</f>
        <v>8</v>
      </c>
      <c r="AI28" s="164">
        <f>IF(AI27="","",VLOOKUP(AI27,'【様式３－２】記載例'!$C$7:$L$48,10,FALSE))</f>
        <v>8</v>
      </c>
      <c r="AJ28" s="164" t="str">
        <f>IF(AJ27="","",VLOOKUP(AJ27,'【様式３－２】記載例'!$C$7:$L$48,10,FALSE))</f>
        <v/>
      </c>
      <c r="AK28" s="164" t="str">
        <f>IF(AK27="","",VLOOKUP(AK27,'【様式３－２】記載例'!$C$7:$L$48,10,FALSE))</f>
        <v/>
      </c>
      <c r="AL28" s="164">
        <f>IF(AL27="","",VLOOKUP(AL27,'【様式３－２】記載例'!$C$7:$L$48,10,FALSE))</f>
        <v>8</v>
      </c>
      <c r="AM28" s="164">
        <f>IF(AM27="","",VLOOKUP(AM27,'【様式３－２】記載例'!$C$7:$L$48,10,FALSE))</f>
        <v>8</v>
      </c>
      <c r="AN28" s="165">
        <f>IF(AN27="","",VLOOKUP(AN27,'【様式３－２】記載例'!$C$7:$L$48,10,FALSE))</f>
        <v>8</v>
      </c>
      <c r="AO28" s="163">
        <f>IF(AO27="","",VLOOKUP(AO27,'【様式３－２】記載例'!$C$7:$L$48,10,FALSE))</f>
        <v>8</v>
      </c>
      <c r="AP28" s="164">
        <f>IF(AP27="","",VLOOKUP(AP27,'【様式３－２】記載例'!$C$7:$L$48,10,FALSE))</f>
        <v>8</v>
      </c>
      <c r="AQ28" s="164" t="str">
        <f>IF(AQ27="","",VLOOKUP(AQ27,'【様式３－２】記載例'!$C$7:$L$48,10,FALSE))</f>
        <v/>
      </c>
      <c r="AR28" s="164" t="str">
        <f>IF(AR27="","",VLOOKUP(AR27,'【様式３－２】記載例'!$C$7:$L$48,10,FALSE))</f>
        <v/>
      </c>
      <c r="AS28" s="164">
        <f>IF(AS27="","",VLOOKUP(AS27,'【様式３－２】記載例'!$C$7:$L$48,10,FALSE))</f>
        <v>8</v>
      </c>
      <c r="AT28" s="164">
        <f>IF(AT27="","",VLOOKUP(AT27,'【様式３－２】記載例'!$C$7:$L$48,10,FALSE))</f>
        <v>8</v>
      </c>
      <c r="AU28" s="165">
        <f>IF(AU27="","",VLOOKUP(AU27,'【様式３－２】記載例'!$C$7:$L$48,10,FALSE))</f>
        <v>8</v>
      </c>
      <c r="AV28" s="163">
        <f>IF(AV27="","",VLOOKUP(AV27,'【様式３－２】記載例'!$C$7:$L$48,10,FALSE))</f>
        <v>8</v>
      </c>
      <c r="AW28" s="164">
        <f>IF(AW27="","",VLOOKUP(AW27,'【様式３－２】記載例'!$C$7:$L$48,10,FALSE))</f>
        <v>8</v>
      </c>
      <c r="AX28" s="164" t="str">
        <f>IF(AX27="","",VLOOKUP(AX27,'【様式３－２】記載例'!$C$7:$L$48,10,FALSE))</f>
        <v/>
      </c>
      <c r="AY28" s="164" t="str">
        <f>IF(AY27="","",VLOOKUP(AY27,'【様式３－２】記載例'!$C$7:$L$48,10,FALSE))</f>
        <v/>
      </c>
      <c r="AZ28" s="164">
        <f>IF(AZ27="","",VLOOKUP(AZ27,'【様式３－２】記載例'!$C$7:$L$48,10,FALSE))</f>
        <v>8</v>
      </c>
      <c r="BA28" s="164">
        <f>IF(BA27="","",VLOOKUP(BA27,'【様式３－２】記載例'!$C$7:$L$48,10,FALSE))</f>
        <v>8</v>
      </c>
      <c r="BB28" s="165">
        <f>IF(BB27="","",VLOOKUP(BB27,'【様式３－２】記載例'!$C$7:$L$48,10,FALSE))</f>
        <v>8</v>
      </c>
      <c r="BC28" s="163" t="str">
        <f>IF(BC27="","",VLOOKUP(BC27,'【様式３－２】記載例'!$C$7:$L$48,10,FALSE))</f>
        <v/>
      </c>
      <c r="BD28" s="164" t="str">
        <f>IF(BD27="","",VLOOKUP(BD27,'【様式３－２】記載例'!$C$7:$L$48,10,FALSE))</f>
        <v/>
      </c>
      <c r="BE28" s="164" t="str">
        <f>IF(BE27="","",VLOOKUP(BE27,'【様式３－２】記載例'!$C$7:$L$48,10,FALSE))</f>
        <v/>
      </c>
      <c r="BF28" s="321">
        <f>IF($BI$3="４週",SUM(AA28:BB28),IF($BI$3="暦月",SUM(AA28:BE28),""))</f>
        <v>160</v>
      </c>
      <c r="BG28" s="322"/>
      <c r="BH28" s="323">
        <f>IF($BI$3="４週",BF28/4,IF($BI$3="暦月",(BF28/($BI$8/7)),""))</f>
        <v>40</v>
      </c>
      <c r="BI28" s="322"/>
      <c r="BJ28" s="311"/>
      <c r="BK28" s="312"/>
      <c r="BL28" s="312"/>
      <c r="BM28" s="312"/>
      <c r="BN28" s="313"/>
    </row>
    <row r="29" spans="2:66" ht="20.25" customHeight="1" x14ac:dyDescent="0.4">
      <c r="B29" s="277">
        <f>B27+1</f>
        <v>7</v>
      </c>
      <c r="C29" s="402"/>
      <c r="D29" s="404"/>
      <c r="E29" s="366"/>
      <c r="F29" s="405"/>
      <c r="G29" s="279" t="s">
        <v>102</v>
      </c>
      <c r="H29" s="280"/>
      <c r="I29" s="153"/>
      <c r="J29" s="154"/>
      <c r="K29" s="153"/>
      <c r="L29" s="154"/>
      <c r="M29" s="283" t="s">
        <v>89</v>
      </c>
      <c r="N29" s="284"/>
      <c r="O29" s="287" t="s">
        <v>106</v>
      </c>
      <c r="P29" s="288"/>
      <c r="Q29" s="288"/>
      <c r="R29" s="280"/>
      <c r="S29" s="256" t="s">
        <v>240</v>
      </c>
      <c r="T29" s="257"/>
      <c r="U29" s="257"/>
      <c r="V29" s="257"/>
      <c r="W29" s="258"/>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2"/>
      <c r="BG29" s="263"/>
      <c r="BH29" s="264"/>
      <c r="BI29" s="265"/>
      <c r="BJ29" s="266"/>
      <c r="BK29" s="267"/>
      <c r="BL29" s="267"/>
      <c r="BM29" s="267"/>
      <c r="BN29" s="268"/>
    </row>
    <row r="30" spans="2:66" ht="20.25" customHeight="1" x14ac:dyDescent="0.4">
      <c r="B30" s="297"/>
      <c r="C30" s="403"/>
      <c r="D30" s="406"/>
      <c r="E30" s="366"/>
      <c r="F30" s="405"/>
      <c r="G30" s="315"/>
      <c r="H30" s="316"/>
      <c r="I30" s="153"/>
      <c r="J30" s="154" t="str">
        <f>G29</f>
        <v>看護職員</v>
      </c>
      <c r="K30" s="153"/>
      <c r="L30" s="154" t="str">
        <f>M29</f>
        <v>A</v>
      </c>
      <c r="M30" s="317"/>
      <c r="N30" s="318"/>
      <c r="O30" s="319"/>
      <c r="P30" s="320"/>
      <c r="Q30" s="320"/>
      <c r="R30" s="316"/>
      <c r="S30" s="256"/>
      <c r="T30" s="257"/>
      <c r="U30" s="257"/>
      <c r="V30" s="257"/>
      <c r="W30" s="258"/>
      <c r="X30" s="102" t="s">
        <v>203</v>
      </c>
      <c r="Y30" s="103"/>
      <c r="Z30" s="104"/>
      <c r="AA30" s="163">
        <f>IF(AA29="","",VLOOKUP(AA29,'【様式３－２】記載例'!$C$7:$L$48,10,FALSE))</f>
        <v>8</v>
      </c>
      <c r="AB30" s="164">
        <f>IF(AB29="","",VLOOKUP(AB29,'【様式３－２】記載例'!$C$7:$L$48,10,FALSE))</f>
        <v>8</v>
      </c>
      <c r="AC30" s="164">
        <f>IF(AC29="","",VLOOKUP(AC29,'【様式３－２】記載例'!$C$7:$L$48,10,FALSE))</f>
        <v>8</v>
      </c>
      <c r="AD30" s="164" t="str">
        <f>IF(AD29="","",VLOOKUP(AD29,'【様式３－２】記載例'!$C$7:$L$48,10,FALSE))</f>
        <v/>
      </c>
      <c r="AE30" s="164" t="str">
        <f>IF(AE29="","",VLOOKUP(AE29,'【様式３－２】記載例'!$C$7:$L$48,10,FALSE))</f>
        <v/>
      </c>
      <c r="AF30" s="164">
        <f>IF(AF29="","",VLOOKUP(AF29,'【様式３－２】記載例'!$C$7:$L$48,10,FALSE))</f>
        <v>8</v>
      </c>
      <c r="AG30" s="165">
        <f>IF(AG29="","",VLOOKUP(AG29,'【様式３－２】記載例'!$C$7:$L$48,10,FALSE))</f>
        <v>8</v>
      </c>
      <c r="AH30" s="163">
        <f>IF(AH29="","",VLOOKUP(AH29,'【様式３－２】記載例'!$C$7:$L$48,10,FALSE))</f>
        <v>8</v>
      </c>
      <c r="AI30" s="164">
        <f>IF(AI29="","",VLOOKUP(AI29,'【様式３－２】記載例'!$C$7:$L$48,10,FALSE))</f>
        <v>8</v>
      </c>
      <c r="AJ30" s="164">
        <f>IF(AJ29="","",VLOOKUP(AJ29,'【様式３－２】記載例'!$C$7:$L$48,10,FALSE))</f>
        <v>8</v>
      </c>
      <c r="AK30" s="164" t="str">
        <f>IF(AK29="","",VLOOKUP(AK29,'【様式３－２】記載例'!$C$7:$L$48,10,FALSE))</f>
        <v/>
      </c>
      <c r="AL30" s="164" t="str">
        <f>IF(AL29="","",VLOOKUP(AL29,'【様式３－２】記載例'!$C$7:$L$48,10,FALSE))</f>
        <v/>
      </c>
      <c r="AM30" s="164">
        <f>IF(AM29="","",VLOOKUP(AM29,'【様式３－２】記載例'!$C$7:$L$48,10,FALSE))</f>
        <v>8</v>
      </c>
      <c r="AN30" s="165">
        <f>IF(AN29="","",VLOOKUP(AN29,'【様式３－２】記載例'!$C$7:$L$48,10,FALSE))</f>
        <v>8</v>
      </c>
      <c r="AO30" s="163">
        <f>IF(AO29="","",VLOOKUP(AO29,'【様式３－２】記載例'!$C$7:$L$48,10,FALSE))</f>
        <v>8</v>
      </c>
      <c r="AP30" s="164">
        <f>IF(AP29="","",VLOOKUP(AP29,'【様式３－２】記載例'!$C$7:$L$48,10,FALSE))</f>
        <v>8</v>
      </c>
      <c r="AQ30" s="164">
        <f>IF(AQ29="","",VLOOKUP(AQ29,'【様式３－２】記載例'!$C$7:$L$48,10,FALSE))</f>
        <v>8</v>
      </c>
      <c r="AR30" s="164" t="str">
        <f>IF(AR29="","",VLOOKUP(AR29,'【様式３－２】記載例'!$C$7:$L$48,10,FALSE))</f>
        <v/>
      </c>
      <c r="AS30" s="164" t="str">
        <f>IF(AS29="","",VLOOKUP(AS29,'【様式３－２】記載例'!$C$7:$L$48,10,FALSE))</f>
        <v/>
      </c>
      <c r="AT30" s="164">
        <f>IF(AT29="","",VLOOKUP(AT29,'【様式３－２】記載例'!$C$7:$L$48,10,FALSE))</f>
        <v>8</v>
      </c>
      <c r="AU30" s="165">
        <f>IF(AU29="","",VLOOKUP(AU29,'【様式３－２】記載例'!$C$7:$L$48,10,FALSE))</f>
        <v>8</v>
      </c>
      <c r="AV30" s="163">
        <f>IF(AV29="","",VLOOKUP(AV29,'【様式３－２】記載例'!$C$7:$L$48,10,FALSE))</f>
        <v>8</v>
      </c>
      <c r="AW30" s="164">
        <f>IF(AW29="","",VLOOKUP(AW29,'【様式３－２】記載例'!$C$7:$L$48,10,FALSE))</f>
        <v>8</v>
      </c>
      <c r="AX30" s="164">
        <f>IF(AX29="","",VLOOKUP(AX29,'【様式３－２】記載例'!$C$7:$L$48,10,FALSE))</f>
        <v>8</v>
      </c>
      <c r="AY30" s="164" t="str">
        <f>IF(AY29="","",VLOOKUP(AY29,'【様式３－２】記載例'!$C$7:$L$48,10,FALSE))</f>
        <v/>
      </c>
      <c r="AZ30" s="164" t="str">
        <f>IF(AZ29="","",VLOOKUP(AZ29,'【様式３－２】記載例'!$C$7:$L$48,10,FALSE))</f>
        <v/>
      </c>
      <c r="BA30" s="164">
        <f>IF(BA29="","",VLOOKUP(BA29,'【様式３－２】記載例'!$C$7:$L$48,10,FALSE))</f>
        <v>8</v>
      </c>
      <c r="BB30" s="165">
        <f>IF(BB29="","",VLOOKUP(BB29,'【様式３－２】記載例'!$C$7:$L$48,10,FALSE))</f>
        <v>8</v>
      </c>
      <c r="BC30" s="163" t="str">
        <f>IF(BC29="","",VLOOKUP(BC29,'【様式３－２】記載例'!$C$7:$L$48,10,FALSE))</f>
        <v/>
      </c>
      <c r="BD30" s="164" t="str">
        <f>IF(BD29="","",VLOOKUP(BD29,'【様式３－２】記載例'!$C$7:$L$48,10,FALSE))</f>
        <v/>
      </c>
      <c r="BE30" s="164" t="str">
        <f>IF(BE29="","",VLOOKUP(BE29,'【様式３－２】記載例'!$C$7:$L$48,10,FALSE))</f>
        <v/>
      </c>
      <c r="BF30" s="321">
        <f>IF($BI$3="４週",SUM(AA30:BB30),IF($BI$3="暦月",SUM(AA30:BE30),""))</f>
        <v>160</v>
      </c>
      <c r="BG30" s="322"/>
      <c r="BH30" s="323">
        <f>IF($BI$3="４週",BF30/4,IF($BI$3="暦月",(BF30/($BI$8/7)),""))</f>
        <v>40</v>
      </c>
      <c r="BI30" s="322"/>
      <c r="BJ30" s="311"/>
      <c r="BK30" s="312"/>
      <c r="BL30" s="312"/>
      <c r="BM30" s="312"/>
      <c r="BN30" s="313"/>
    </row>
    <row r="31" spans="2:66" ht="20.25" customHeight="1" x14ac:dyDescent="0.4">
      <c r="B31" s="277">
        <f>B29+1</f>
        <v>8</v>
      </c>
      <c r="C31" s="402"/>
      <c r="D31" s="404"/>
      <c r="E31" s="366"/>
      <c r="F31" s="405"/>
      <c r="G31" s="279" t="s">
        <v>102</v>
      </c>
      <c r="H31" s="280"/>
      <c r="I31" s="153"/>
      <c r="J31" s="154"/>
      <c r="K31" s="153"/>
      <c r="L31" s="154"/>
      <c r="M31" s="283" t="s">
        <v>89</v>
      </c>
      <c r="N31" s="284"/>
      <c r="O31" s="287" t="s">
        <v>106</v>
      </c>
      <c r="P31" s="288"/>
      <c r="Q31" s="288"/>
      <c r="R31" s="280"/>
      <c r="S31" s="256" t="s">
        <v>151</v>
      </c>
      <c r="T31" s="257"/>
      <c r="U31" s="257"/>
      <c r="V31" s="257"/>
      <c r="W31" s="258"/>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2"/>
      <c r="BG31" s="263"/>
      <c r="BH31" s="264"/>
      <c r="BI31" s="265"/>
      <c r="BJ31" s="266"/>
      <c r="BK31" s="267"/>
      <c r="BL31" s="267"/>
      <c r="BM31" s="267"/>
      <c r="BN31" s="268"/>
    </row>
    <row r="32" spans="2:66" ht="20.25" customHeight="1" x14ac:dyDescent="0.4">
      <c r="B32" s="297"/>
      <c r="C32" s="403"/>
      <c r="D32" s="406"/>
      <c r="E32" s="366"/>
      <c r="F32" s="405"/>
      <c r="G32" s="315"/>
      <c r="H32" s="316"/>
      <c r="I32" s="153"/>
      <c r="J32" s="154" t="str">
        <f>G31</f>
        <v>看護職員</v>
      </c>
      <c r="K32" s="153"/>
      <c r="L32" s="154" t="str">
        <f>M31</f>
        <v>A</v>
      </c>
      <c r="M32" s="317"/>
      <c r="N32" s="318"/>
      <c r="O32" s="319"/>
      <c r="P32" s="320"/>
      <c r="Q32" s="320"/>
      <c r="R32" s="316"/>
      <c r="S32" s="256"/>
      <c r="T32" s="257"/>
      <c r="U32" s="257"/>
      <c r="V32" s="257"/>
      <c r="W32" s="258"/>
      <c r="X32" s="102" t="s">
        <v>203</v>
      </c>
      <c r="Y32" s="103"/>
      <c r="Z32" s="104"/>
      <c r="AA32" s="163" t="str">
        <f>IF(AA31="","",VLOOKUP(AA31,'【様式３－２】記載例'!$C$7:$L$48,10,FALSE))</f>
        <v/>
      </c>
      <c r="AB32" s="164" t="str">
        <f>IF(AB31="","",VLOOKUP(AB31,'【様式３－２】記載例'!$C$7:$L$48,10,FALSE))</f>
        <v/>
      </c>
      <c r="AC32" s="164">
        <f>IF(AC31="","",VLOOKUP(AC31,'【様式３－２】記載例'!$C$7:$L$48,10,FALSE))</f>
        <v>8</v>
      </c>
      <c r="AD32" s="164">
        <f>IF(AD31="","",VLOOKUP(AD31,'【様式３－２】記載例'!$C$7:$L$48,10,FALSE))</f>
        <v>8</v>
      </c>
      <c r="AE32" s="164">
        <f>IF(AE31="","",VLOOKUP(AE31,'【様式３－２】記載例'!$C$7:$L$48,10,FALSE))</f>
        <v>8</v>
      </c>
      <c r="AF32" s="164">
        <f>IF(AF31="","",VLOOKUP(AF31,'【様式３－２】記載例'!$C$7:$L$48,10,FALSE))</f>
        <v>8</v>
      </c>
      <c r="AG32" s="165">
        <f>IF(AG31="","",VLOOKUP(AG31,'【様式３－２】記載例'!$C$7:$L$48,10,FALSE))</f>
        <v>8</v>
      </c>
      <c r="AH32" s="163" t="str">
        <f>IF(AH31="","",VLOOKUP(AH31,'【様式３－２】記載例'!$C$7:$L$48,10,FALSE))</f>
        <v/>
      </c>
      <c r="AI32" s="164" t="str">
        <f>IF(AI31="","",VLOOKUP(AI31,'【様式３－２】記載例'!$C$7:$L$48,10,FALSE))</f>
        <v/>
      </c>
      <c r="AJ32" s="164">
        <f>IF(AJ31="","",VLOOKUP(AJ31,'【様式３－２】記載例'!$C$7:$L$48,10,FALSE))</f>
        <v>8</v>
      </c>
      <c r="AK32" s="164">
        <f>IF(AK31="","",VLOOKUP(AK31,'【様式３－２】記載例'!$C$7:$L$48,10,FALSE))</f>
        <v>8</v>
      </c>
      <c r="AL32" s="164">
        <f>IF(AL31="","",VLOOKUP(AL31,'【様式３－２】記載例'!$C$7:$L$48,10,FALSE))</f>
        <v>8</v>
      </c>
      <c r="AM32" s="164">
        <f>IF(AM31="","",VLOOKUP(AM31,'【様式３－２】記載例'!$C$7:$L$48,10,FALSE))</f>
        <v>8</v>
      </c>
      <c r="AN32" s="165">
        <f>IF(AN31="","",VLOOKUP(AN31,'【様式３－２】記載例'!$C$7:$L$48,10,FALSE))</f>
        <v>8</v>
      </c>
      <c r="AO32" s="163" t="str">
        <f>IF(AO31="","",VLOOKUP(AO31,'【様式３－２】記載例'!$C$7:$L$48,10,FALSE))</f>
        <v/>
      </c>
      <c r="AP32" s="164" t="str">
        <f>IF(AP31="","",VLOOKUP(AP31,'【様式３－２】記載例'!$C$7:$L$48,10,FALSE))</f>
        <v/>
      </c>
      <c r="AQ32" s="164">
        <f>IF(AQ31="","",VLOOKUP(AQ31,'【様式３－２】記載例'!$C$7:$L$48,10,FALSE))</f>
        <v>8</v>
      </c>
      <c r="AR32" s="164">
        <f>IF(AR31="","",VLOOKUP(AR31,'【様式３－２】記載例'!$C$7:$L$48,10,FALSE))</f>
        <v>8</v>
      </c>
      <c r="AS32" s="164">
        <f>IF(AS31="","",VLOOKUP(AS31,'【様式３－２】記載例'!$C$7:$L$48,10,FALSE))</f>
        <v>8</v>
      </c>
      <c r="AT32" s="164">
        <f>IF(AT31="","",VLOOKUP(AT31,'【様式３－２】記載例'!$C$7:$L$48,10,FALSE))</f>
        <v>8</v>
      </c>
      <c r="AU32" s="165">
        <f>IF(AU31="","",VLOOKUP(AU31,'【様式３－２】記載例'!$C$7:$L$48,10,FALSE))</f>
        <v>8</v>
      </c>
      <c r="AV32" s="163" t="str">
        <f>IF(AV31="","",VLOOKUP(AV31,'【様式３－２】記載例'!$C$7:$L$48,10,FALSE))</f>
        <v/>
      </c>
      <c r="AW32" s="164" t="str">
        <f>IF(AW31="","",VLOOKUP(AW31,'【様式３－２】記載例'!$C$7:$L$48,10,FALSE))</f>
        <v/>
      </c>
      <c r="AX32" s="164">
        <f>IF(AX31="","",VLOOKUP(AX31,'【様式３－２】記載例'!$C$7:$L$48,10,FALSE))</f>
        <v>8</v>
      </c>
      <c r="AY32" s="164">
        <f>IF(AY31="","",VLOOKUP(AY31,'【様式３－２】記載例'!$C$7:$L$48,10,FALSE))</f>
        <v>8</v>
      </c>
      <c r="AZ32" s="164">
        <f>IF(AZ31="","",VLOOKUP(AZ31,'【様式３－２】記載例'!$C$7:$L$48,10,FALSE))</f>
        <v>8</v>
      </c>
      <c r="BA32" s="164">
        <f>IF(BA31="","",VLOOKUP(BA31,'【様式３－２】記載例'!$C$7:$L$48,10,FALSE))</f>
        <v>8</v>
      </c>
      <c r="BB32" s="165">
        <f>IF(BB31="","",VLOOKUP(BB31,'【様式３－２】記載例'!$C$7:$L$48,10,FALSE))</f>
        <v>8</v>
      </c>
      <c r="BC32" s="163" t="str">
        <f>IF(BC31="","",VLOOKUP(BC31,'【様式３－２】記載例'!$C$7:$L$48,10,FALSE))</f>
        <v/>
      </c>
      <c r="BD32" s="164" t="str">
        <f>IF(BD31="","",VLOOKUP(BD31,'【様式３－２】記載例'!$C$7:$L$48,10,FALSE))</f>
        <v/>
      </c>
      <c r="BE32" s="164" t="str">
        <f>IF(BE31="","",VLOOKUP(BE31,'【様式３－２】記載例'!$C$7:$L$48,10,FALSE))</f>
        <v/>
      </c>
      <c r="BF32" s="321">
        <f>IF($BI$3="４週",SUM(AA32:BB32),IF($BI$3="暦月",SUM(AA32:BE32),""))</f>
        <v>160</v>
      </c>
      <c r="BG32" s="322"/>
      <c r="BH32" s="323">
        <f>IF($BI$3="４週",BF32/4,IF($BI$3="暦月",(BF32/($BI$8/7)),""))</f>
        <v>40</v>
      </c>
      <c r="BI32" s="322"/>
      <c r="BJ32" s="311"/>
      <c r="BK32" s="312"/>
      <c r="BL32" s="312"/>
      <c r="BM32" s="312"/>
      <c r="BN32" s="313"/>
    </row>
    <row r="33" spans="2:66" ht="20.25" customHeight="1" x14ac:dyDescent="0.4">
      <c r="B33" s="277">
        <f>B31+1</f>
        <v>9</v>
      </c>
      <c r="C33" s="402"/>
      <c r="D33" s="404"/>
      <c r="E33" s="366"/>
      <c r="F33" s="405"/>
      <c r="G33" s="279" t="s">
        <v>102</v>
      </c>
      <c r="H33" s="280"/>
      <c r="I33" s="153"/>
      <c r="J33" s="154"/>
      <c r="K33" s="153"/>
      <c r="L33" s="154"/>
      <c r="M33" s="283" t="s">
        <v>100</v>
      </c>
      <c r="N33" s="284"/>
      <c r="O33" s="287" t="s">
        <v>106</v>
      </c>
      <c r="P33" s="288"/>
      <c r="Q33" s="288"/>
      <c r="R33" s="280"/>
      <c r="S33" s="256" t="s">
        <v>241</v>
      </c>
      <c r="T33" s="257"/>
      <c r="U33" s="257"/>
      <c r="V33" s="257"/>
      <c r="W33" s="258"/>
      <c r="X33" s="105" t="s">
        <v>18</v>
      </c>
      <c r="Y33" s="106"/>
      <c r="Z33" s="107"/>
      <c r="AA33" s="95" t="s">
        <v>256</v>
      </c>
      <c r="AB33" s="96" t="s">
        <v>256</v>
      </c>
      <c r="AC33" s="96"/>
      <c r="AD33" s="96" t="s">
        <v>256</v>
      </c>
      <c r="AE33" s="96" t="s">
        <v>256</v>
      </c>
      <c r="AF33" s="96"/>
      <c r="AG33" s="97"/>
      <c r="AH33" s="95" t="s">
        <v>256</v>
      </c>
      <c r="AI33" s="96" t="s">
        <v>256</v>
      </c>
      <c r="AJ33" s="96"/>
      <c r="AK33" s="96" t="s">
        <v>256</v>
      </c>
      <c r="AL33" s="96" t="s">
        <v>256</v>
      </c>
      <c r="AM33" s="96"/>
      <c r="AN33" s="97"/>
      <c r="AO33" s="95" t="s">
        <v>256</v>
      </c>
      <c r="AP33" s="96" t="s">
        <v>256</v>
      </c>
      <c r="AQ33" s="96"/>
      <c r="AR33" s="96" t="s">
        <v>256</v>
      </c>
      <c r="AS33" s="96" t="s">
        <v>256</v>
      </c>
      <c r="AT33" s="96"/>
      <c r="AU33" s="97"/>
      <c r="AV33" s="95" t="s">
        <v>256</v>
      </c>
      <c r="AW33" s="96" t="s">
        <v>256</v>
      </c>
      <c r="AX33" s="96"/>
      <c r="AY33" s="96" t="s">
        <v>256</v>
      </c>
      <c r="AZ33" s="96" t="s">
        <v>256</v>
      </c>
      <c r="BA33" s="96"/>
      <c r="BB33" s="97"/>
      <c r="BC33" s="95"/>
      <c r="BD33" s="96"/>
      <c r="BE33" s="98"/>
      <c r="BF33" s="262"/>
      <c r="BG33" s="263"/>
      <c r="BH33" s="264"/>
      <c r="BI33" s="265"/>
      <c r="BJ33" s="266"/>
      <c r="BK33" s="267"/>
      <c r="BL33" s="267"/>
      <c r="BM33" s="267"/>
      <c r="BN33" s="268"/>
    </row>
    <row r="34" spans="2:66" ht="20.25" customHeight="1" x14ac:dyDescent="0.4">
      <c r="B34" s="297"/>
      <c r="C34" s="403"/>
      <c r="D34" s="406"/>
      <c r="E34" s="366"/>
      <c r="F34" s="405"/>
      <c r="G34" s="315"/>
      <c r="H34" s="316"/>
      <c r="I34" s="153"/>
      <c r="J34" s="154" t="str">
        <f>G33</f>
        <v>看護職員</v>
      </c>
      <c r="K34" s="153"/>
      <c r="L34" s="154" t="str">
        <f>M33</f>
        <v>C</v>
      </c>
      <c r="M34" s="317"/>
      <c r="N34" s="318"/>
      <c r="O34" s="319"/>
      <c r="P34" s="320"/>
      <c r="Q34" s="320"/>
      <c r="R34" s="316"/>
      <c r="S34" s="256"/>
      <c r="T34" s="257"/>
      <c r="U34" s="257"/>
      <c r="V34" s="257"/>
      <c r="W34" s="258"/>
      <c r="X34" s="186" t="s">
        <v>203</v>
      </c>
      <c r="Y34" s="110"/>
      <c r="Z34" s="187"/>
      <c r="AA34" s="163">
        <f>IF(AA33="","",VLOOKUP(AA33,'【様式３－２】記載例'!$C$7:$L$48,10,FALSE))</f>
        <v>8</v>
      </c>
      <c r="AB34" s="164">
        <f>IF(AB33="","",VLOOKUP(AB33,'【様式３－２】記載例'!$C$7:$L$48,10,FALSE))</f>
        <v>8</v>
      </c>
      <c r="AC34" s="164" t="str">
        <f>IF(AC33="","",VLOOKUP(AC33,'【様式３－２】記載例'!$C$7:$L$48,10,FALSE))</f>
        <v/>
      </c>
      <c r="AD34" s="164">
        <f>IF(AD33="","",VLOOKUP(AD33,'【様式３－２】記載例'!$C$7:$L$48,10,FALSE))</f>
        <v>8</v>
      </c>
      <c r="AE34" s="164">
        <f>IF(AE33="","",VLOOKUP(AE33,'【様式３－２】記載例'!$C$7:$L$48,10,FALSE))</f>
        <v>8</v>
      </c>
      <c r="AF34" s="164" t="str">
        <f>IF(AF33="","",VLOOKUP(AF33,'【様式３－２】記載例'!$C$7:$L$48,10,FALSE))</f>
        <v/>
      </c>
      <c r="AG34" s="165" t="str">
        <f>IF(AG33="","",VLOOKUP(AG33,'【様式３－２】記載例'!$C$7:$L$48,10,FALSE))</f>
        <v/>
      </c>
      <c r="AH34" s="163">
        <f>IF(AH33="","",VLOOKUP(AH33,'【様式３－２】記載例'!$C$7:$L$48,10,FALSE))</f>
        <v>8</v>
      </c>
      <c r="AI34" s="164">
        <f>IF(AI33="","",VLOOKUP(AI33,'【様式３－２】記載例'!$C$7:$L$48,10,FALSE))</f>
        <v>8</v>
      </c>
      <c r="AJ34" s="164" t="str">
        <f>IF(AJ33="","",VLOOKUP(AJ33,'【様式３－２】記載例'!$C$7:$L$48,10,FALSE))</f>
        <v/>
      </c>
      <c r="AK34" s="164">
        <f>IF(AK33="","",VLOOKUP(AK33,'【様式３－２】記載例'!$C$7:$L$48,10,FALSE))</f>
        <v>8</v>
      </c>
      <c r="AL34" s="164">
        <f>IF(AL33="","",VLOOKUP(AL33,'【様式３－２】記載例'!$C$7:$L$48,10,FALSE))</f>
        <v>8</v>
      </c>
      <c r="AM34" s="164" t="str">
        <f>IF(AM33="","",VLOOKUP(AM33,'【様式３－２】記載例'!$C$7:$L$48,10,FALSE))</f>
        <v/>
      </c>
      <c r="AN34" s="165" t="str">
        <f>IF(AN33="","",VLOOKUP(AN33,'【様式３－２】記載例'!$C$7:$L$48,10,FALSE))</f>
        <v/>
      </c>
      <c r="AO34" s="163">
        <f>IF(AO33="","",VLOOKUP(AO33,'【様式３－２】記載例'!$C$7:$L$48,10,FALSE))</f>
        <v>8</v>
      </c>
      <c r="AP34" s="164">
        <f>IF(AP33="","",VLOOKUP(AP33,'【様式３－２】記載例'!$C$7:$L$48,10,FALSE))</f>
        <v>8</v>
      </c>
      <c r="AQ34" s="164" t="str">
        <f>IF(AQ33="","",VLOOKUP(AQ33,'【様式３－２】記載例'!$C$7:$L$48,10,FALSE))</f>
        <v/>
      </c>
      <c r="AR34" s="164">
        <f>IF(AR33="","",VLOOKUP(AR33,'【様式３－２】記載例'!$C$7:$L$48,10,FALSE))</f>
        <v>8</v>
      </c>
      <c r="AS34" s="164">
        <f>IF(AS33="","",VLOOKUP(AS33,'【様式３－２】記載例'!$C$7:$L$48,10,FALSE))</f>
        <v>8</v>
      </c>
      <c r="AT34" s="164" t="str">
        <f>IF(AT33="","",VLOOKUP(AT33,'【様式３－２】記載例'!$C$7:$L$48,10,FALSE))</f>
        <v/>
      </c>
      <c r="AU34" s="165" t="str">
        <f>IF(AU33="","",VLOOKUP(AU33,'【様式３－２】記載例'!$C$7:$L$48,10,FALSE))</f>
        <v/>
      </c>
      <c r="AV34" s="163">
        <f>IF(AV33="","",VLOOKUP(AV33,'【様式３－２】記載例'!$C$7:$L$48,10,FALSE))</f>
        <v>8</v>
      </c>
      <c r="AW34" s="164">
        <f>IF(AW33="","",VLOOKUP(AW33,'【様式３－２】記載例'!$C$7:$L$48,10,FALSE))</f>
        <v>8</v>
      </c>
      <c r="AX34" s="164" t="str">
        <f>IF(AX33="","",VLOOKUP(AX33,'【様式３－２】記載例'!$C$7:$L$48,10,FALSE))</f>
        <v/>
      </c>
      <c r="AY34" s="164">
        <f>IF(AY33="","",VLOOKUP(AY33,'【様式３－２】記載例'!$C$7:$L$48,10,FALSE))</f>
        <v>8</v>
      </c>
      <c r="AZ34" s="164">
        <f>IF(AZ33="","",VLOOKUP(AZ33,'【様式３－２】記載例'!$C$7:$L$48,10,FALSE))</f>
        <v>8</v>
      </c>
      <c r="BA34" s="164" t="str">
        <f>IF(BA33="","",VLOOKUP(BA33,'【様式３－２】記載例'!$C$7:$L$48,10,FALSE))</f>
        <v/>
      </c>
      <c r="BB34" s="165" t="str">
        <f>IF(BB33="","",VLOOKUP(BB33,'【様式３－２】記載例'!$C$7:$L$48,10,FALSE))</f>
        <v/>
      </c>
      <c r="BC34" s="163" t="str">
        <f>IF(BC33="","",VLOOKUP(BC33,'【様式３－２】記載例'!$C$7:$L$48,10,FALSE))</f>
        <v/>
      </c>
      <c r="BD34" s="164" t="str">
        <f>IF(BD33="","",VLOOKUP(BD33,'【様式３－２】記載例'!$C$7:$L$48,10,FALSE))</f>
        <v/>
      </c>
      <c r="BE34" s="164" t="str">
        <f>IF(BE33="","",VLOOKUP(BE33,'【様式３－２】記載例'!$C$7:$L$48,10,FALSE))</f>
        <v/>
      </c>
      <c r="BF34" s="321">
        <f>IF($BI$3="４週",SUM(AA34:BB34),IF($BI$3="暦月",SUM(AA34:BE34),""))</f>
        <v>128</v>
      </c>
      <c r="BG34" s="322"/>
      <c r="BH34" s="323">
        <f>IF($BI$3="４週",BF34/4,IF($BI$3="暦月",(BF34/($BI$8/7)),""))</f>
        <v>32</v>
      </c>
      <c r="BI34" s="322"/>
      <c r="BJ34" s="311"/>
      <c r="BK34" s="312"/>
      <c r="BL34" s="312"/>
      <c r="BM34" s="312"/>
      <c r="BN34" s="313"/>
    </row>
    <row r="35" spans="2:66" ht="20.25" customHeight="1" x14ac:dyDescent="0.4">
      <c r="B35" s="277">
        <f>B33+1</f>
        <v>10</v>
      </c>
      <c r="C35" s="402" t="s">
        <v>114</v>
      </c>
      <c r="D35" s="404" t="s">
        <v>140</v>
      </c>
      <c r="E35" s="366"/>
      <c r="F35" s="405"/>
      <c r="G35" s="279" t="s">
        <v>102</v>
      </c>
      <c r="H35" s="280"/>
      <c r="I35" s="153"/>
      <c r="J35" s="154"/>
      <c r="K35" s="153"/>
      <c r="L35" s="154"/>
      <c r="M35" s="283" t="s">
        <v>89</v>
      </c>
      <c r="N35" s="284"/>
      <c r="O35" s="287" t="s">
        <v>106</v>
      </c>
      <c r="P35" s="288"/>
      <c r="Q35" s="288"/>
      <c r="R35" s="280"/>
      <c r="S35" s="256" t="s">
        <v>152</v>
      </c>
      <c r="T35" s="257"/>
      <c r="U35" s="257"/>
      <c r="V35" s="257"/>
      <c r="W35" s="258"/>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2"/>
      <c r="BG35" s="263"/>
      <c r="BH35" s="264"/>
      <c r="BI35" s="265"/>
      <c r="BJ35" s="266"/>
      <c r="BK35" s="267"/>
      <c r="BL35" s="267"/>
      <c r="BM35" s="267"/>
      <c r="BN35" s="268"/>
    </row>
    <row r="36" spans="2:66" ht="20.25" customHeight="1" x14ac:dyDescent="0.4">
      <c r="B36" s="297"/>
      <c r="C36" s="403"/>
      <c r="D36" s="406"/>
      <c r="E36" s="366"/>
      <c r="F36" s="405"/>
      <c r="G36" s="315"/>
      <c r="H36" s="316"/>
      <c r="I36" s="153"/>
      <c r="J36" s="154" t="str">
        <f>G35</f>
        <v>看護職員</v>
      </c>
      <c r="K36" s="153"/>
      <c r="L36" s="154" t="str">
        <f>M35</f>
        <v>A</v>
      </c>
      <c r="M36" s="317"/>
      <c r="N36" s="318"/>
      <c r="O36" s="319"/>
      <c r="P36" s="320"/>
      <c r="Q36" s="320"/>
      <c r="R36" s="316"/>
      <c r="S36" s="256"/>
      <c r="T36" s="257"/>
      <c r="U36" s="257"/>
      <c r="V36" s="257"/>
      <c r="W36" s="258"/>
      <c r="X36" s="186" t="s">
        <v>203</v>
      </c>
      <c r="Y36" s="110"/>
      <c r="Z36" s="187"/>
      <c r="AA36" s="163">
        <f>IF(AA35="","",VLOOKUP(AA35,'【様式３－２】記載例'!$C$7:$L$48,10,FALSE))</f>
        <v>8</v>
      </c>
      <c r="AB36" s="164">
        <f>IF(AB35="","",VLOOKUP(AB35,'【様式３－２】記載例'!$C$7:$L$48,10,FALSE))</f>
        <v>8</v>
      </c>
      <c r="AC36" s="164">
        <f>IF(AC35="","",VLOOKUP(AC35,'【様式３－２】記載例'!$C$7:$L$48,10,FALSE))</f>
        <v>7.9999999999999982</v>
      </c>
      <c r="AD36" s="164">
        <f>IF(AD35="","",VLOOKUP(AD35,'【様式３－２】記載例'!$C$7:$L$48,10,FALSE))</f>
        <v>7.9999999999999982</v>
      </c>
      <c r="AE36" s="164" t="str">
        <f>IF(AE35="","",VLOOKUP(AE35,'【様式３－２】記載例'!$C$7:$L$48,10,FALSE))</f>
        <v/>
      </c>
      <c r="AF36" s="164">
        <f>IF(AF35="","",VLOOKUP(AF35,'【様式３－２】記載例'!$C$7:$L$48,10,FALSE))</f>
        <v>8</v>
      </c>
      <c r="AG36" s="165" t="str">
        <f>IF(AG35="","",VLOOKUP(AG35,'【様式３－２】記載例'!$C$7:$L$48,10,FALSE))</f>
        <v/>
      </c>
      <c r="AH36" s="163" t="str">
        <f>IF(AH35="","",VLOOKUP(AH35,'【様式３－２】記載例'!$C$7:$L$48,10,FALSE))</f>
        <v/>
      </c>
      <c r="AI36" s="164">
        <f>IF(AI35="","",VLOOKUP(AI35,'【様式３－２】記載例'!$C$7:$L$48,10,FALSE))</f>
        <v>8</v>
      </c>
      <c r="AJ36" s="164">
        <f>IF(AJ35="","",VLOOKUP(AJ35,'【様式３－２】記載例'!$C$7:$L$48,10,FALSE))</f>
        <v>8</v>
      </c>
      <c r="AK36" s="164">
        <f>IF(AK35="","",VLOOKUP(AK35,'【様式３－２】記載例'!$C$7:$L$48,10,FALSE))</f>
        <v>7.9999999999999982</v>
      </c>
      <c r="AL36" s="164">
        <f>IF(AL35="","",VLOOKUP(AL35,'【様式３－２】記載例'!$C$7:$L$48,10,FALSE))</f>
        <v>7.9999999999999982</v>
      </c>
      <c r="AM36" s="164" t="str">
        <f>IF(AM35="","",VLOOKUP(AM35,'【様式３－２】記載例'!$C$7:$L$48,10,FALSE))</f>
        <v/>
      </c>
      <c r="AN36" s="165">
        <f>IF(AN35="","",VLOOKUP(AN35,'【様式３－２】記載例'!$C$7:$L$48,10,FALSE))</f>
        <v>8</v>
      </c>
      <c r="AO36" s="163">
        <f>IF(AO35="","",VLOOKUP(AO35,'【様式３－２】記載例'!$C$7:$L$48,10,FALSE))</f>
        <v>8</v>
      </c>
      <c r="AP36" s="164" t="str">
        <f>IF(AP35="","",VLOOKUP(AP35,'【様式３－２】記載例'!$C$7:$L$48,10,FALSE))</f>
        <v/>
      </c>
      <c r="AQ36" s="164">
        <f>IF(AQ35="","",VLOOKUP(AQ35,'【様式３－２】記載例'!$C$7:$L$48,10,FALSE))</f>
        <v>8</v>
      </c>
      <c r="AR36" s="164">
        <f>IF(AR35="","",VLOOKUP(AR35,'【様式３－２】記載例'!$C$7:$L$48,10,FALSE))</f>
        <v>8</v>
      </c>
      <c r="AS36" s="164">
        <f>IF(AS35="","",VLOOKUP(AS35,'【様式３－２】記載例'!$C$7:$L$48,10,FALSE))</f>
        <v>7.9999999999999982</v>
      </c>
      <c r="AT36" s="164">
        <f>IF(AT35="","",VLOOKUP(AT35,'【様式３－２】記載例'!$C$7:$L$48,10,FALSE))</f>
        <v>7.9999999999999982</v>
      </c>
      <c r="AU36" s="165" t="str">
        <f>IF(AU35="","",VLOOKUP(AU35,'【様式３－２】記載例'!$C$7:$L$48,10,FALSE))</f>
        <v/>
      </c>
      <c r="AV36" s="163">
        <f>IF(AV35="","",VLOOKUP(AV35,'【様式３－２】記載例'!$C$7:$L$48,10,FALSE))</f>
        <v>8</v>
      </c>
      <c r="AW36" s="164" t="str">
        <f>IF(AW35="","",VLOOKUP(AW35,'【様式３－２】記載例'!$C$7:$L$48,10,FALSE))</f>
        <v/>
      </c>
      <c r="AX36" s="164" t="str">
        <f>IF(AX35="","",VLOOKUP(AX35,'【様式３－２】記載例'!$C$7:$L$48,10,FALSE))</f>
        <v/>
      </c>
      <c r="AY36" s="164">
        <f>IF(AY35="","",VLOOKUP(AY35,'【様式３－２】記載例'!$C$7:$L$48,10,FALSE))</f>
        <v>8</v>
      </c>
      <c r="AZ36" s="164">
        <f>IF(AZ35="","",VLOOKUP(AZ35,'【様式３－２】記載例'!$C$7:$L$48,10,FALSE))</f>
        <v>8</v>
      </c>
      <c r="BA36" s="164">
        <f>IF(BA35="","",VLOOKUP(BA35,'【様式３－２】記載例'!$C$7:$L$48,10,FALSE))</f>
        <v>7.9999999999999982</v>
      </c>
      <c r="BB36" s="165">
        <f>IF(BB35="","",VLOOKUP(BB35,'【様式３－２】記載例'!$C$7:$L$48,10,FALSE))</f>
        <v>7.9999999999999982</v>
      </c>
      <c r="BC36" s="163" t="str">
        <f>IF(BC35="","",VLOOKUP(BC35,'【様式３－２】記載例'!$C$7:$L$48,10,FALSE))</f>
        <v/>
      </c>
      <c r="BD36" s="164" t="str">
        <f>IF(BD35="","",VLOOKUP(BD35,'【様式３－２】記載例'!$C$7:$L$48,10,FALSE))</f>
        <v/>
      </c>
      <c r="BE36" s="164" t="str">
        <f>IF(BE35="","",VLOOKUP(BE35,'【様式３－２】記載例'!$C$7:$L$48,10,FALSE))</f>
        <v/>
      </c>
      <c r="BF36" s="321">
        <f>IF($BI$3="４週",SUM(AA36:BB36),IF($BI$3="暦月",SUM(AA36:BE36),""))</f>
        <v>160</v>
      </c>
      <c r="BG36" s="322"/>
      <c r="BH36" s="323">
        <f>IF($BI$3="４週",BF36/4,IF($BI$3="暦月",(BF36/($BI$8/7)),""))</f>
        <v>40</v>
      </c>
      <c r="BI36" s="322"/>
      <c r="BJ36" s="311"/>
      <c r="BK36" s="312"/>
      <c r="BL36" s="312"/>
      <c r="BM36" s="312"/>
      <c r="BN36" s="313"/>
    </row>
    <row r="37" spans="2:66" ht="20.25" customHeight="1" x14ac:dyDescent="0.4">
      <c r="B37" s="277">
        <f>B35+1</f>
        <v>11</v>
      </c>
      <c r="C37" s="402"/>
      <c r="D37" s="404" t="s">
        <v>140</v>
      </c>
      <c r="E37" s="366"/>
      <c r="F37" s="405"/>
      <c r="G37" s="279" t="s">
        <v>103</v>
      </c>
      <c r="H37" s="280"/>
      <c r="I37" s="153"/>
      <c r="J37" s="154"/>
      <c r="K37" s="153"/>
      <c r="L37" s="154"/>
      <c r="M37" s="283" t="s">
        <v>89</v>
      </c>
      <c r="N37" s="284"/>
      <c r="O37" s="287" t="s">
        <v>19</v>
      </c>
      <c r="P37" s="288"/>
      <c r="Q37" s="288"/>
      <c r="R37" s="280"/>
      <c r="S37" s="256" t="s">
        <v>242</v>
      </c>
      <c r="T37" s="257"/>
      <c r="U37" s="257"/>
      <c r="V37" s="257"/>
      <c r="W37" s="258"/>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2"/>
      <c r="BG37" s="263"/>
      <c r="BH37" s="264"/>
      <c r="BI37" s="265"/>
      <c r="BJ37" s="266"/>
      <c r="BK37" s="267"/>
      <c r="BL37" s="267"/>
      <c r="BM37" s="267"/>
      <c r="BN37" s="268"/>
    </row>
    <row r="38" spans="2:66" ht="20.25" customHeight="1" x14ac:dyDescent="0.4">
      <c r="B38" s="297"/>
      <c r="C38" s="403"/>
      <c r="D38" s="406"/>
      <c r="E38" s="366"/>
      <c r="F38" s="405"/>
      <c r="G38" s="315"/>
      <c r="H38" s="316"/>
      <c r="I38" s="153"/>
      <c r="J38" s="154" t="str">
        <f>G37</f>
        <v>介護職員</v>
      </c>
      <c r="K38" s="153"/>
      <c r="L38" s="154" t="str">
        <f>M37</f>
        <v>A</v>
      </c>
      <c r="M38" s="317"/>
      <c r="N38" s="318"/>
      <c r="O38" s="319"/>
      <c r="P38" s="320"/>
      <c r="Q38" s="320"/>
      <c r="R38" s="316"/>
      <c r="S38" s="256"/>
      <c r="T38" s="257"/>
      <c r="U38" s="257"/>
      <c r="V38" s="257"/>
      <c r="W38" s="258"/>
      <c r="X38" s="186" t="s">
        <v>203</v>
      </c>
      <c r="Y38" s="110"/>
      <c r="Z38" s="187"/>
      <c r="AA38" s="163" t="str">
        <f>IF(AA37="","",VLOOKUP(AA37,'【様式３－２】記載例'!$C$7:$L$48,10,FALSE))</f>
        <v/>
      </c>
      <c r="AB38" s="164">
        <f>IF(AB37="","",VLOOKUP(AB37,'【様式３－２】記載例'!$C$7:$L$48,10,FALSE))</f>
        <v>8</v>
      </c>
      <c r="AC38" s="164">
        <f>IF(AC37="","",VLOOKUP(AC37,'【様式３－２】記載例'!$C$7:$L$48,10,FALSE))</f>
        <v>8</v>
      </c>
      <c r="AD38" s="164">
        <f>IF(AD37="","",VLOOKUP(AD37,'【様式３－２】記載例'!$C$7:$L$48,10,FALSE))</f>
        <v>8</v>
      </c>
      <c r="AE38" s="164">
        <f>IF(AE37="","",VLOOKUP(AE37,'【様式３－２】記載例'!$C$7:$L$48,10,FALSE))</f>
        <v>7.9999999999999982</v>
      </c>
      <c r="AF38" s="164" t="str">
        <f>IF(AF37="","",VLOOKUP(AF37,'【様式３－２】記載例'!$C$7:$L$48,10,FALSE))</f>
        <v/>
      </c>
      <c r="AG38" s="165">
        <f>IF(AG37="","",VLOOKUP(AG37,'【様式３－２】記載例'!$C$7:$L$48,10,FALSE))</f>
        <v>8</v>
      </c>
      <c r="AH38" s="163">
        <f>IF(AH37="","",VLOOKUP(AH37,'【様式３－２】記載例'!$C$7:$L$48,10,FALSE))</f>
        <v>8</v>
      </c>
      <c r="AI38" s="164" t="str">
        <f>IF(AI37="","",VLOOKUP(AI37,'【様式３－２】記載例'!$C$7:$L$48,10,FALSE))</f>
        <v/>
      </c>
      <c r="AJ38" s="164">
        <f>IF(AJ37="","",VLOOKUP(AJ37,'【様式３－２】記載例'!$C$7:$L$48,10,FALSE))</f>
        <v>8</v>
      </c>
      <c r="AK38" s="164">
        <f>IF(AK37="","",VLOOKUP(AK37,'【様式３－２】記載例'!$C$7:$L$48,10,FALSE))</f>
        <v>8</v>
      </c>
      <c r="AL38" s="164">
        <f>IF(AL37="","",VLOOKUP(AL37,'【様式３－２】記載例'!$C$7:$L$48,10,FALSE))</f>
        <v>8</v>
      </c>
      <c r="AM38" s="164">
        <f>IF(AM37="","",VLOOKUP(AM37,'【様式３－２】記載例'!$C$7:$L$48,10,FALSE))</f>
        <v>7.9999999999999982</v>
      </c>
      <c r="AN38" s="165" t="str">
        <f>IF(AN37="","",VLOOKUP(AN37,'【様式３－２】記載例'!$C$7:$L$48,10,FALSE))</f>
        <v/>
      </c>
      <c r="AO38" s="163">
        <f>IF(AO37="","",VLOOKUP(AO37,'【様式３－２】記載例'!$C$7:$L$48,10,FALSE))</f>
        <v>8</v>
      </c>
      <c r="AP38" s="164">
        <f>IF(AP37="","",VLOOKUP(AP37,'【様式３－２】記載例'!$C$7:$L$48,10,FALSE))</f>
        <v>7.9999999999999982</v>
      </c>
      <c r="AQ38" s="164" t="str">
        <f>IF(AQ37="","",VLOOKUP(AQ37,'【様式３－２】記載例'!$C$7:$L$48,10,FALSE))</f>
        <v/>
      </c>
      <c r="AR38" s="164">
        <f>IF(AR37="","",VLOOKUP(AR37,'【様式３－２】記載例'!$C$7:$L$48,10,FALSE))</f>
        <v>8</v>
      </c>
      <c r="AS38" s="164">
        <f>IF(AS37="","",VLOOKUP(AS37,'【様式３－２】記載例'!$C$7:$L$48,10,FALSE))</f>
        <v>8</v>
      </c>
      <c r="AT38" s="164">
        <f>IF(AT37="","",VLOOKUP(AT37,'【様式３－２】記載例'!$C$7:$L$48,10,FALSE))</f>
        <v>8</v>
      </c>
      <c r="AU38" s="165" t="str">
        <f>IF(AU37="","",VLOOKUP(AU37,'【様式３－２】記載例'!$C$7:$L$48,10,FALSE))</f>
        <v/>
      </c>
      <c r="AV38" s="163" t="str">
        <f>IF(AV37="","",VLOOKUP(AV37,'【様式３－２】記載例'!$C$7:$L$48,10,FALSE))</f>
        <v/>
      </c>
      <c r="AW38" s="164">
        <f>IF(AW37="","",VLOOKUP(AW37,'【様式３－２】記載例'!$C$7:$L$48,10,FALSE))</f>
        <v>8</v>
      </c>
      <c r="AX38" s="164">
        <f>IF(AX37="","",VLOOKUP(AX37,'【様式３－２】記載例'!$C$7:$L$48,10,FALSE))</f>
        <v>7.9999999999999982</v>
      </c>
      <c r="AY38" s="164" t="str">
        <f>IF(AY37="","",VLOOKUP(AY37,'【様式３－２】記載例'!$C$7:$L$48,10,FALSE))</f>
        <v/>
      </c>
      <c r="AZ38" s="164">
        <f>IF(AZ37="","",VLOOKUP(AZ37,'【様式３－２】記載例'!$C$7:$L$48,10,FALSE))</f>
        <v>8</v>
      </c>
      <c r="BA38" s="164">
        <f>IF(BA37="","",VLOOKUP(BA37,'【様式３－２】記載例'!$C$7:$L$48,10,FALSE))</f>
        <v>8</v>
      </c>
      <c r="BB38" s="165">
        <f>IF(BB37="","",VLOOKUP(BB37,'【様式３－２】記載例'!$C$7:$L$48,10,FALSE))</f>
        <v>8</v>
      </c>
      <c r="BC38" s="163" t="str">
        <f>IF(BC37="","",VLOOKUP(BC37,'【様式３－２】記載例'!$C$7:$L$48,10,FALSE))</f>
        <v/>
      </c>
      <c r="BD38" s="164" t="str">
        <f>IF(BD37="","",VLOOKUP(BD37,'【様式３－２】記載例'!$C$7:$L$48,10,FALSE))</f>
        <v/>
      </c>
      <c r="BE38" s="164" t="str">
        <f>IF(BE37="","",VLOOKUP(BE37,'【様式３－２】記載例'!$C$7:$L$48,10,FALSE))</f>
        <v/>
      </c>
      <c r="BF38" s="321">
        <f>IF($BI$3="４週",SUM(AA38:BB38),IF($BI$3="暦月",SUM(AA38:BE38),""))</f>
        <v>160</v>
      </c>
      <c r="BG38" s="322"/>
      <c r="BH38" s="323">
        <f>IF($BI$3="４週",BF38/4,IF($BI$3="暦月",(BF38/($BI$8/7)),""))</f>
        <v>40</v>
      </c>
      <c r="BI38" s="322"/>
      <c r="BJ38" s="311"/>
      <c r="BK38" s="312"/>
      <c r="BL38" s="312"/>
      <c r="BM38" s="312"/>
      <c r="BN38" s="313"/>
    </row>
    <row r="39" spans="2:66" ht="20.25" customHeight="1" x14ac:dyDescent="0.4">
      <c r="B39" s="277">
        <f>B37+1</f>
        <v>12</v>
      </c>
      <c r="C39" s="402"/>
      <c r="D39" s="404" t="s">
        <v>140</v>
      </c>
      <c r="E39" s="366"/>
      <c r="F39" s="405"/>
      <c r="G39" s="279" t="s">
        <v>103</v>
      </c>
      <c r="H39" s="280"/>
      <c r="I39" s="153"/>
      <c r="J39" s="154"/>
      <c r="K39" s="153"/>
      <c r="L39" s="154"/>
      <c r="M39" s="283" t="s">
        <v>89</v>
      </c>
      <c r="N39" s="284"/>
      <c r="O39" s="287" t="s">
        <v>90</v>
      </c>
      <c r="P39" s="288"/>
      <c r="Q39" s="288"/>
      <c r="R39" s="280"/>
      <c r="S39" s="256" t="s">
        <v>243</v>
      </c>
      <c r="T39" s="257"/>
      <c r="U39" s="257"/>
      <c r="V39" s="257"/>
      <c r="W39" s="258"/>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2"/>
      <c r="BG39" s="263"/>
      <c r="BH39" s="264"/>
      <c r="BI39" s="265"/>
      <c r="BJ39" s="266"/>
      <c r="BK39" s="267"/>
      <c r="BL39" s="267"/>
      <c r="BM39" s="267"/>
      <c r="BN39" s="268"/>
    </row>
    <row r="40" spans="2:66" ht="20.25" customHeight="1" x14ac:dyDescent="0.4">
      <c r="B40" s="297"/>
      <c r="C40" s="403"/>
      <c r="D40" s="406"/>
      <c r="E40" s="366"/>
      <c r="F40" s="405"/>
      <c r="G40" s="315"/>
      <c r="H40" s="316"/>
      <c r="I40" s="153"/>
      <c r="J40" s="154" t="str">
        <f>G39</f>
        <v>介護職員</v>
      </c>
      <c r="K40" s="153"/>
      <c r="L40" s="154" t="str">
        <f>M39</f>
        <v>A</v>
      </c>
      <c r="M40" s="317"/>
      <c r="N40" s="318"/>
      <c r="O40" s="319"/>
      <c r="P40" s="320"/>
      <c r="Q40" s="320"/>
      <c r="R40" s="316"/>
      <c r="S40" s="256"/>
      <c r="T40" s="257"/>
      <c r="U40" s="257"/>
      <c r="V40" s="257"/>
      <c r="W40" s="258"/>
      <c r="X40" s="186" t="s">
        <v>203</v>
      </c>
      <c r="Y40" s="110"/>
      <c r="Z40" s="187"/>
      <c r="AA40" s="163">
        <f>IF(AA39="","",VLOOKUP(AA39,'【様式３－２】記載例'!$C$7:$L$48,10,FALSE))</f>
        <v>8</v>
      </c>
      <c r="AB40" s="164" t="str">
        <f>IF(AB39="","",VLOOKUP(AB39,'【様式３－２】記載例'!$C$7:$L$48,10,FALSE))</f>
        <v/>
      </c>
      <c r="AC40" s="164">
        <f>IF(AC39="","",VLOOKUP(AC39,'【様式３－２】記載例'!$C$7:$L$48,10,FALSE))</f>
        <v>8</v>
      </c>
      <c r="AD40" s="164">
        <f>IF(AD39="","",VLOOKUP(AD39,'【様式３－２】記載例'!$C$7:$L$48,10,FALSE))</f>
        <v>8</v>
      </c>
      <c r="AE40" s="164">
        <f>IF(AE39="","",VLOOKUP(AE39,'【様式３－２】記載例'!$C$7:$L$48,10,FALSE))</f>
        <v>8</v>
      </c>
      <c r="AF40" s="164">
        <f>IF(AF39="","",VLOOKUP(AF39,'【様式３－２】記載例'!$C$7:$L$48,10,FALSE))</f>
        <v>7.9999999999999982</v>
      </c>
      <c r="AG40" s="165" t="str">
        <f>IF(AG39="","",VLOOKUP(AG39,'【様式３－２】記載例'!$C$7:$L$48,10,FALSE))</f>
        <v/>
      </c>
      <c r="AH40" s="163">
        <f>IF(AH39="","",VLOOKUP(AH39,'【様式３－２】記載例'!$C$7:$L$48,10,FALSE))</f>
        <v>7.9999999999999982</v>
      </c>
      <c r="AI40" s="164">
        <f>IF(AI39="","",VLOOKUP(AI39,'【様式３－２】記載例'!$C$7:$L$48,10,FALSE))</f>
        <v>8</v>
      </c>
      <c r="AJ40" s="164" t="str">
        <f>IF(AJ39="","",VLOOKUP(AJ39,'【様式３－２】記載例'!$C$7:$L$48,10,FALSE))</f>
        <v/>
      </c>
      <c r="AK40" s="164">
        <f>IF(AK39="","",VLOOKUP(AK39,'【様式３－２】記載例'!$C$7:$L$48,10,FALSE))</f>
        <v>8</v>
      </c>
      <c r="AL40" s="164">
        <f>IF(AL39="","",VLOOKUP(AL39,'【様式３－２】記載例'!$C$7:$L$48,10,FALSE))</f>
        <v>8</v>
      </c>
      <c r="AM40" s="164">
        <f>IF(AM39="","",VLOOKUP(AM39,'【様式３－２】記載例'!$C$7:$L$48,10,FALSE))</f>
        <v>8</v>
      </c>
      <c r="AN40" s="165" t="str">
        <f>IF(AN39="","",VLOOKUP(AN39,'【様式３－２】記載例'!$C$7:$L$48,10,FALSE))</f>
        <v/>
      </c>
      <c r="AO40" s="163">
        <f>IF(AO39="","",VLOOKUP(AO39,'【様式３－２】記載例'!$C$7:$L$48,10,FALSE))</f>
        <v>7.9999999999999982</v>
      </c>
      <c r="AP40" s="164">
        <f>IF(AP39="","",VLOOKUP(AP39,'【様式３－２】記載例'!$C$7:$L$48,10,FALSE))</f>
        <v>8</v>
      </c>
      <c r="AQ40" s="164" t="str">
        <f>IF(AQ39="","",VLOOKUP(AQ39,'【様式３－２】記載例'!$C$7:$L$48,10,FALSE))</f>
        <v/>
      </c>
      <c r="AR40" s="164" t="str">
        <f>IF(AR39="","",VLOOKUP(AR39,'【様式３－２】記載例'!$C$7:$L$48,10,FALSE))</f>
        <v/>
      </c>
      <c r="AS40" s="164">
        <f>IF(AS39="","",VLOOKUP(AS39,'【様式３－２】記載例'!$C$7:$L$48,10,FALSE))</f>
        <v>8</v>
      </c>
      <c r="AT40" s="164">
        <f>IF(AT39="","",VLOOKUP(AT39,'【様式３－２】記載例'!$C$7:$L$48,10,FALSE))</f>
        <v>8</v>
      </c>
      <c r="AU40" s="165">
        <f>IF(AU39="","",VLOOKUP(AU39,'【様式３－２】記載例'!$C$7:$L$48,10,FALSE))</f>
        <v>7.9999999999999982</v>
      </c>
      <c r="AV40" s="163">
        <f>IF(AV39="","",VLOOKUP(AV39,'【様式３－２】記載例'!$C$7:$L$48,10,FALSE))</f>
        <v>7.9999999999999982</v>
      </c>
      <c r="AW40" s="164" t="str">
        <f>IF(AW39="","",VLOOKUP(AW39,'【様式３－２】記載例'!$C$7:$L$48,10,FALSE))</f>
        <v/>
      </c>
      <c r="AX40" s="164">
        <f>IF(AX39="","",VLOOKUP(AX39,'【様式３－２】記載例'!$C$7:$L$48,10,FALSE))</f>
        <v>8</v>
      </c>
      <c r="AY40" s="164">
        <f>IF(AY39="","",VLOOKUP(AY39,'【様式３－２】記載例'!$C$7:$L$48,10,FALSE))</f>
        <v>7.9999999999999982</v>
      </c>
      <c r="AZ40" s="164" t="str">
        <f>IF(AZ39="","",VLOOKUP(AZ39,'【様式３－２】記載例'!$C$7:$L$48,10,FALSE))</f>
        <v/>
      </c>
      <c r="BA40" s="164">
        <f>IF(BA39="","",VLOOKUP(BA39,'【様式３－２】記載例'!$C$7:$L$48,10,FALSE))</f>
        <v>8</v>
      </c>
      <c r="BB40" s="165">
        <f>IF(BB39="","",VLOOKUP(BB39,'【様式３－２】記載例'!$C$7:$L$48,10,FALSE))</f>
        <v>8</v>
      </c>
      <c r="BC40" s="163" t="str">
        <f>IF(BC39="","",VLOOKUP(BC39,'【様式３－２】記載例'!$C$7:$L$48,10,FALSE))</f>
        <v/>
      </c>
      <c r="BD40" s="164" t="str">
        <f>IF(BD39="","",VLOOKUP(BD39,'【様式３－２】記載例'!$C$7:$L$48,10,FALSE))</f>
        <v/>
      </c>
      <c r="BE40" s="164" t="str">
        <f>IF(BE39="","",VLOOKUP(BE39,'【様式３－２】記載例'!$C$7:$L$48,10,FALSE))</f>
        <v/>
      </c>
      <c r="BF40" s="321">
        <f>IF($BI$3="４週",SUM(AA40:BB40),IF($BI$3="暦月",SUM(AA40:BE40),""))</f>
        <v>160</v>
      </c>
      <c r="BG40" s="322"/>
      <c r="BH40" s="323">
        <f>IF($BI$3="４週",BF40/4,IF($BI$3="暦月",(BF40/($BI$8/7)),""))</f>
        <v>40</v>
      </c>
      <c r="BI40" s="322"/>
      <c r="BJ40" s="311"/>
      <c r="BK40" s="312"/>
      <c r="BL40" s="312"/>
      <c r="BM40" s="312"/>
      <c r="BN40" s="313"/>
    </row>
    <row r="41" spans="2:66" ht="20.25" customHeight="1" x14ac:dyDescent="0.4">
      <c r="B41" s="277">
        <f>B39+1</f>
        <v>13</v>
      </c>
      <c r="C41" s="402"/>
      <c r="D41" s="404" t="s">
        <v>140</v>
      </c>
      <c r="E41" s="366"/>
      <c r="F41" s="405"/>
      <c r="G41" s="279" t="s">
        <v>103</v>
      </c>
      <c r="H41" s="280"/>
      <c r="I41" s="153"/>
      <c r="J41" s="154"/>
      <c r="K41" s="153"/>
      <c r="L41" s="154"/>
      <c r="M41" s="283" t="s">
        <v>89</v>
      </c>
      <c r="N41" s="284"/>
      <c r="O41" s="287" t="s">
        <v>90</v>
      </c>
      <c r="P41" s="288"/>
      <c r="Q41" s="288"/>
      <c r="R41" s="280"/>
      <c r="S41" s="256" t="s">
        <v>244</v>
      </c>
      <c r="T41" s="257"/>
      <c r="U41" s="257"/>
      <c r="V41" s="257"/>
      <c r="W41" s="258"/>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302</v>
      </c>
      <c r="BA41" s="96"/>
      <c r="BB41" s="97" t="s">
        <v>198</v>
      </c>
      <c r="BC41" s="95"/>
      <c r="BD41" s="96"/>
      <c r="BE41" s="98"/>
      <c r="BF41" s="262"/>
      <c r="BG41" s="263"/>
      <c r="BH41" s="264"/>
      <c r="BI41" s="265"/>
      <c r="BJ41" s="266"/>
      <c r="BK41" s="267"/>
      <c r="BL41" s="267"/>
      <c r="BM41" s="267"/>
      <c r="BN41" s="268"/>
    </row>
    <row r="42" spans="2:66" ht="20.25" customHeight="1" x14ac:dyDescent="0.4">
      <c r="B42" s="297"/>
      <c r="C42" s="403"/>
      <c r="D42" s="406"/>
      <c r="E42" s="366"/>
      <c r="F42" s="405"/>
      <c r="G42" s="315"/>
      <c r="H42" s="316"/>
      <c r="I42" s="153"/>
      <c r="J42" s="154" t="str">
        <f>G41</f>
        <v>介護職員</v>
      </c>
      <c r="K42" s="153"/>
      <c r="L42" s="154" t="str">
        <f>M41</f>
        <v>A</v>
      </c>
      <c r="M42" s="317"/>
      <c r="N42" s="318"/>
      <c r="O42" s="319"/>
      <c r="P42" s="320"/>
      <c r="Q42" s="320"/>
      <c r="R42" s="316"/>
      <c r="S42" s="256"/>
      <c r="T42" s="257"/>
      <c r="U42" s="257"/>
      <c r="V42" s="257"/>
      <c r="W42" s="258"/>
      <c r="X42" s="186" t="s">
        <v>203</v>
      </c>
      <c r="Y42" s="110"/>
      <c r="Z42" s="187"/>
      <c r="AA42" s="163">
        <f>IF(AA41="","",VLOOKUP(AA41,'【様式３－２】記載例'!$C$7:$L$48,10,FALSE))</f>
        <v>7.9999999999999982</v>
      </c>
      <c r="AB42" s="164">
        <f>IF(AB41="","",VLOOKUP(AB41,'【様式３－２】記載例'!$C$7:$L$48,10,FALSE))</f>
        <v>8</v>
      </c>
      <c r="AC42" s="164" t="str">
        <f>IF(AC41="","",VLOOKUP(AC41,'【様式３－２】記載例'!$C$7:$L$48,10,FALSE))</f>
        <v/>
      </c>
      <c r="AD42" s="164">
        <f>IF(AD41="","",VLOOKUP(AD41,'【様式３－２】記載例'!$C$7:$L$48,10,FALSE))</f>
        <v>8</v>
      </c>
      <c r="AE42" s="164">
        <f>IF(AE41="","",VLOOKUP(AE41,'【様式３－２】記載例'!$C$7:$L$48,10,FALSE))</f>
        <v>8</v>
      </c>
      <c r="AF42" s="164" t="str">
        <f>IF(AF41="","",VLOOKUP(AF41,'【様式３－２】記載例'!$C$7:$L$48,10,FALSE))</f>
        <v/>
      </c>
      <c r="AG42" s="165">
        <f>IF(AG41="","",VLOOKUP(AG41,'【様式３－２】記載例'!$C$7:$L$48,10,FALSE))</f>
        <v>7.9999999999999982</v>
      </c>
      <c r="AH42" s="163">
        <f>IF(AH41="","",VLOOKUP(AH41,'【様式３－２】記載例'!$C$7:$L$48,10,FALSE))</f>
        <v>8</v>
      </c>
      <c r="AI42" s="164">
        <f>IF(AI41="","",VLOOKUP(AI41,'【様式３－２】記載例'!$C$7:$L$48,10,FALSE))</f>
        <v>8</v>
      </c>
      <c r="AJ42" s="164">
        <f>IF(AJ41="","",VLOOKUP(AJ41,'【様式３－２】記載例'!$C$7:$L$48,10,FALSE))</f>
        <v>7.9999999999999982</v>
      </c>
      <c r="AK42" s="164" t="str">
        <f>IF(AK41="","",VLOOKUP(AK41,'【様式３－２】記載例'!$C$7:$L$48,10,FALSE))</f>
        <v/>
      </c>
      <c r="AL42" s="164">
        <f>IF(AL41="","",VLOOKUP(AL41,'【様式３－２】記載例'!$C$7:$L$48,10,FALSE))</f>
        <v>8</v>
      </c>
      <c r="AM42" s="164">
        <f>IF(AM41="","",VLOOKUP(AM41,'【様式３－２】記載例'!$C$7:$L$48,10,FALSE))</f>
        <v>8</v>
      </c>
      <c r="AN42" s="165" t="str">
        <f>IF(AN41="","",VLOOKUP(AN41,'【様式３－２】記載例'!$C$7:$L$48,10,FALSE))</f>
        <v/>
      </c>
      <c r="AO42" s="163">
        <f>IF(AO41="","",VLOOKUP(AO41,'【様式３－２】記載例'!$C$7:$L$48,10,FALSE))</f>
        <v>8</v>
      </c>
      <c r="AP42" s="164" t="str">
        <f>IF(AP41="","",VLOOKUP(AP41,'【様式３－２】記載例'!$C$7:$L$48,10,FALSE))</f>
        <v/>
      </c>
      <c r="AQ42" s="164">
        <f>IF(AQ41="","",VLOOKUP(AQ41,'【様式３－２】記載例'!$C$7:$L$48,10,FALSE))</f>
        <v>8</v>
      </c>
      <c r="AR42" s="164">
        <f>IF(AR41="","",VLOOKUP(AR41,'【様式３－２】記載例'!$C$7:$L$48,10,FALSE))</f>
        <v>8</v>
      </c>
      <c r="AS42" s="164" t="str">
        <f>IF(AS41="","",VLOOKUP(AS41,'【様式３－２】記載例'!$C$7:$L$48,10,FALSE))</f>
        <v/>
      </c>
      <c r="AT42" s="164">
        <f>IF(AT41="","",VLOOKUP(AT41,'【様式３－２】記載例'!$C$7:$L$48,10,FALSE))</f>
        <v>8</v>
      </c>
      <c r="AU42" s="165">
        <f>IF(AU41="","",VLOOKUP(AU41,'【様式３－２】記載例'!$C$7:$L$48,10,FALSE))</f>
        <v>8</v>
      </c>
      <c r="AV42" s="163">
        <f>IF(AV41="","",VLOOKUP(AV41,'【様式３－２】記載例'!$C$7:$L$48,10,FALSE))</f>
        <v>8</v>
      </c>
      <c r="AW42" s="164">
        <f>IF(AW41="","",VLOOKUP(AW41,'【様式３－２】記載例'!$C$7:$L$48,10,FALSE))</f>
        <v>7.9999999999999982</v>
      </c>
      <c r="AX42" s="164" t="str">
        <f>IF(AX41="","",VLOOKUP(AX41,'【様式３－２】記載例'!$C$7:$L$48,10,FALSE))</f>
        <v/>
      </c>
      <c r="AY42" s="164">
        <f>IF(AY41="","",VLOOKUP(AY41,'【様式３－２】記載例'!$C$7:$L$48,10,FALSE))</f>
        <v>8</v>
      </c>
      <c r="AZ42" s="164">
        <f>IF(AZ41="","",VLOOKUP(AZ41,'【様式３－２】記載例'!$C$7:$L$48,10,FALSE))</f>
        <v>8</v>
      </c>
      <c r="BA42" s="164" t="str">
        <f>IF(BA41="","",VLOOKUP(BA41,'【様式３－２】記載例'!$C$7:$L$48,10,FALSE))</f>
        <v/>
      </c>
      <c r="BB42" s="165">
        <f>IF(BB41="","",VLOOKUP(BB41,'【様式３－２】記載例'!$C$7:$L$48,10,FALSE))</f>
        <v>8</v>
      </c>
      <c r="BC42" s="163" t="str">
        <f>IF(BC41="","",VLOOKUP(BC41,'【様式３－２】記載例'!$C$7:$L$48,10,FALSE))</f>
        <v/>
      </c>
      <c r="BD42" s="164" t="str">
        <f>IF(BD41="","",VLOOKUP(BD41,'【様式３－２】記載例'!$C$7:$L$48,10,FALSE))</f>
        <v/>
      </c>
      <c r="BE42" s="164" t="str">
        <f>IF(BE41="","",VLOOKUP(BE41,'【様式３－２】記載例'!$C$7:$L$48,10,FALSE))</f>
        <v/>
      </c>
      <c r="BF42" s="321">
        <f>IF($BI$3="４週",SUM(AA42:BB42),IF($BI$3="暦月",SUM(AA42:BE42),""))</f>
        <v>160</v>
      </c>
      <c r="BG42" s="322"/>
      <c r="BH42" s="323">
        <f>IF($BI$3="４週",BF42/4,IF($BI$3="暦月",(BF42/($BI$8/7)),""))</f>
        <v>40</v>
      </c>
      <c r="BI42" s="322"/>
      <c r="BJ42" s="311"/>
      <c r="BK42" s="312"/>
      <c r="BL42" s="312"/>
      <c r="BM42" s="312"/>
      <c r="BN42" s="313"/>
    </row>
    <row r="43" spans="2:66" ht="20.25" customHeight="1" x14ac:dyDescent="0.4">
      <c r="B43" s="277">
        <f>B41+1</f>
        <v>14</v>
      </c>
      <c r="C43" s="402"/>
      <c r="D43" s="404" t="s">
        <v>140</v>
      </c>
      <c r="E43" s="366"/>
      <c r="F43" s="405"/>
      <c r="G43" s="279" t="s">
        <v>103</v>
      </c>
      <c r="H43" s="280"/>
      <c r="I43" s="153"/>
      <c r="J43" s="154"/>
      <c r="K43" s="153"/>
      <c r="L43" s="154"/>
      <c r="M43" s="283" t="s">
        <v>100</v>
      </c>
      <c r="N43" s="284"/>
      <c r="O43" s="287" t="s">
        <v>90</v>
      </c>
      <c r="P43" s="288"/>
      <c r="Q43" s="288"/>
      <c r="R43" s="280"/>
      <c r="S43" s="256" t="s">
        <v>245</v>
      </c>
      <c r="T43" s="257"/>
      <c r="U43" s="257"/>
      <c r="V43" s="257"/>
      <c r="W43" s="258"/>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2"/>
      <c r="BG43" s="263"/>
      <c r="BH43" s="264"/>
      <c r="BI43" s="265"/>
      <c r="BJ43" s="266"/>
      <c r="BK43" s="267"/>
      <c r="BL43" s="267"/>
      <c r="BM43" s="267"/>
      <c r="BN43" s="268"/>
    </row>
    <row r="44" spans="2:66" ht="20.25" customHeight="1" x14ac:dyDescent="0.4">
      <c r="B44" s="297"/>
      <c r="C44" s="403"/>
      <c r="D44" s="406"/>
      <c r="E44" s="366"/>
      <c r="F44" s="405"/>
      <c r="G44" s="315"/>
      <c r="H44" s="316"/>
      <c r="I44" s="153"/>
      <c r="J44" s="154" t="str">
        <f>G43</f>
        <v>介護職員</v>
      </c>
      <c r="K44" s="153"/>
      <c r="L44" s="154" t="str">
        <f>M43</f>
        <v>C</v>
      </c>
      <c r="M44" s="317"/>
      <c r="N44" s="318"/>
      <c r="O44" s="319"/>
      <c r="P44" s="320"/>
      <c r="Q44" s="320"/>
      <c r="R44" s="316"/>
      <c r="S44" s="256"/>
      <c r="T44" s="257"/>
      <c r="U44" s="257"/>
      <c r="V44" s="257"/>
      <c r="W44" s="258"/>
      <c r="X44" s="186" t="s">
        <v>203</v>
      </c>
      <c r="Y44" s="110"/>
      <c r="Z44" s="187"/>
      <c r="AA44" s="163" t="str">
        <f>IF(AA43="","",VLOOKUP(AA43,'【様式３－２】記載例'!$C$7:$L$48,10,FALSE))</f>
        <v/>
      </c>
      <c r="AB44" s="164">
        <f>IF(AB43="","",VLOOKUP(AB43,'【様式３－２】記載例'!$C$7:$L$48,10,FALSE))</f>
        <v>7.9999999999999982</v>
      </c>
      <c r="AC44" s="164">
        <f>IF(AC43="","",VLOOKUP(AC43,'【様式３－２】記載例'!$C$7:$L$48,10,FALSE))</f>
        <v>8</v>
      </c>
      <c r="AD44" s="164" t="str">
        <f>IF(AD43="","",VLOOKUP(AD43,'【様式３－２】記載例'!$C$7:$L$48,10,FALSE))</f>
        <v/>
      </c>
      <c r="AE44" s="164">
        <f>IF(AE43="","",VLOOKUP(AE43,'【様式３－２】記載例'!$C$7:$L$48,10,FALSE))</f>
        <v>8</v>
      </c>
      <c r="AF44" s="164">
        <f>IF(AF43="","",VLOOKUP(AF43,'【様式３－２】記載例'!$C$7:$L$48,10,FALSE))</f>
        <v>8</v>
      </c>
      <c r="AG44" s="165" t="str">
        <f>IF(AG43="","",VLOOKUP(AG43,'【様式３－２】記載例'!$C$7:$L$48,10,FALSE))</f>
        <v/>
      </c>
      <c r="AH44" s="163" t="str">
        <f>IF(AH43="","",VLOOKUP(AH43,'【様式３－２】記載例'!$C$7:$L$48,10,FALSE))</f>
        <v/>
      </c>
      <c r="AI44" s="164">
        <f>IF(AI43="","",VLOOKUP(AI43,'【様式３－２】記載例'!$C$7:$L$48,10,FALSE))</f>
        <v>7.9999999999999982</v>
      </c>
      <c r="AJ44" s="164">
        <f>IF(AJ43="","",VLOOKUP(AJ43,'【様式３－２】記載例'!$C$7:$L$48,10,FALSE))</f>
        <v>8</v>
      </c>
      <c r="AK44" s="164">
        <f>IF(AK43="","",VLOOKUP(AK43,'【様式３－２】記載例'!$C$7:$L$48,10,FALSE))</f>
        <v>8</v>
      </c>
      <c r="AL44" s="164" t="str">
        <f>IF(AL43="","",VLOOKUP(AL43,'【様式３－２】記載例'!$C$7:$L$48,10,FALSE))</f>
        <v/>
      </c>
      <c r="AM44" s="164" t="str">
        <f>IF(AM43="","",VLOOKUP(AM43,'【様式３－２】記載例'!$C$7:$L$48,10,FALSE))</f>
        <v/>
      </c>
      <c r="AN44" s="165">
        <f>IF(AN43="","",VLOOKUP(AN43,'【様式３－２】記載例'!$C$7:$L$48,10,FALSE))</f>
        <v>7.9999999999999982</v>
      </c>
      <c r="AO44" s="163" t="str">
        <f>IF(AO43="","",VLOOKUP(AO43,'【様式３－２】記載例'!$C$7:$L$48,10,FALSE))</f>
        <v/>
      </c>
      <c r="AP44" s="164" t="str">
        <f>IF(AP43="","",VLOOKUP(AP43,'【様式３－２】記載例'!$C$7:$L$48,10,FALSE))</f>
        <v/>
      </c>
      <c r="AQ44" s="164">
        <f>IF(AQ43="","",VLOOKUP(AQ43,'【様式３－２】記載例'!$C$7:$L$48,10,FALSE))</f>
        <v>7.9999999999999982</v>
      </c>
      <c r="AR44" s="164">
        <f>IF(AR43="","",VLOOKUP(AR43,'【様式３－２】記載例'!$C$7:$L$48,10,FALSE))</f>
        <v>7.9999999999999982</v>
      </c>
      <c r="AS44" s="164">
        <f>IF(AS43="","",VLOOKUP(AS43,'【様式３－２】記載例'!$C$7:$L$48,10,FALSE))</f>
        <v>8</v>
      </c>
      <c r="AT44" s="164" t="str">
        <f>IF(AT43="","",VLOOKUP(AT43,'【様式３－２】記載例'!$C$7:$L$48,10,FALSE))</f>
        <v/>
      </c>
      <c r="AU44" s="165">
        <f>IF(AU43="","",VLOOKUP(AU43,'【様式３－２】記載例'!$C$7:$L$48,10,FALSE))</f>
        <v>8</v>
      </c>
      <c r="AV44" s="163" t="str">
        <f>IF(AV43="","",VLOOKUP(AV43,'【様式３－２】記載例'!$C$7:$L$48,10,FALSE))</f>
        <v/>
      </c>
      <c r="AW44" s="164">
        <f>IF(AW43="","",VLOOKUP(AW43,'【様式３－２】記載例'!$C$7:$L$48,10,FALSE))</f>
        <v>8</v>
      </c>
      <c r="AX44" s="164">
        <f>IF(AX43="","",VLOOKUP(AX43,'【様式３－２】記載例'!$C$7:$L$48,10,FALSE))</f>
        <v>8</v>
      </c>
      <c r="AY44" s="164" t="str">
        <f>IF(AY43="","",VLOOKUP(AY43,'【様式３－２】記載例'!$C$7:$L$48,10,FALSE))</f>
        <v/>
      </c>
      <c r="AZ44" s="164">
        <f>IF(AZ43="","",VLOOKUP(AZ43,'【様式３－２】記載例'!$C$7:$L$48,10,FALSE))</f>
        <v>8</v>
      </c>
      <c r="BA44" s="164">
        <f>IF(BA43="","",VLOOKUP(BA43,'【様式３－２】記載例'!$C$7:$L$48,10,FALSE))</f>
        <v>7.9999999999999982</v>
      </c>
      <c r="BB44" s="165" t="str">
        <f>IF(BB43="","",VLOOKUP(BB43,'【様式３－２】記載例'!$C$7:$L$48,10,FALSE))</f>
        <v/>
      </c>
      <c r="BC44" s="163" t="str">
        <f>IF(BC43="","",VLOOKUP(BC43,'【様式３－２】記載例'!$C$7:$L$48,10,FALSE))</f>
        <v/>
      </c>
      <c r="BD44" s="164" t="str">
        <f>IF(BD43="","",VLOOKUP(BD43,'【様式３－２】記載例'!$C$7:$L$48,10,FALSE))</f>
        <v/>
      </c>
      <c r="BE44" s="164" t="str">
        <f>IF(BE43="","",VLOOKUP(BE43,'【様式３－２】記載例'!$C$7:$L$48,10,FALSE))</f>
        <v/>
      </c>
      <c r="BF44" s="321">
        <f>IF($BI$3="４週",SUM(AA44:BB44),IF($BI$3="暦月",SUM(AA44:BE44),""))</f>
        <v>128</v>
      </c>
      <c r="BG44" s="322"/>
      <c r="BH44" s="323">
        <f>IF($BI$3="４週",BF44/4,IF($BI$3="暦月",(BF44/($BI$8/7)),""))</f>
        <v>32</v>
      </c>
      <c r="BI44" s="322"/>
      <c r="BJ44" s="311"/>
      <c r="BK44" s="312"/>
      <c r="BL44" s="312"/>
      <c r="BM44" s="312"/>
      <c r="BN44" s="313"/>
    </row>
    <row r="45" spans="2:66" ht="20.25" customHeight="1" x14ac:dyDescent="0.4">
      <c r="B45" s="277">
        <f>B43+1</f>
        <v>15</v>
      </c>
      <c r="C45" s="402" t="s">
        <v>143</v>
      </c>
      <c r="D45" s="404" t="s">
        <v>141</v>
      </c>
      <c r="E45" s="366"/>
      <c r="F45" s="405"/>
      <c r="G45" s="279" t="s">
        <v>102</v>
      </c>
      <c r="H45" s="280"/>
      <c r="I45" s="153"/>
      <c r="J45" s="154"/>
      <c r="K45" s="153"/>
      <c r="L45" s="154"/>
      <c r="M45" s="283" t="s">
        <v>89</v>
      </c>
      <c r="N45" s="284"/>
      <c r="O45" s="287" t="s">
        <v>106</v>
      </c>
      <c r="P45" s="288"/>
      <c r="Q45" s="288"/>
      <c r="R45" s="280"/>
      <c r="S45" s="256" t="s">
        <v>246</v>
      </c>
      <c r="T45" s="257"/>
      <c r="U45" s="257"/>
      <c r="V45" s="257"/>
      <c r="W45" s="258"/>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2"/>
      <c r="BG45" s="263"/>
      <c r="BH45" s="264"/>
      <c r="BI45" s="265"/>
      <c r="BJ45" s="266"/>
      <c r="BK45" s="267"/>
      <c r="BL45" s="267"/>
      <c r="BM45" s="267"/>
      <c r="BN45" s="268"/>
    </row>
    <row r="46" spans="2:66" ht="20.25" customHeight="1" x14ac:dyDescent="0.4">
      <c r="B46" s="297"/>
      <c r="C46" s="403"/>
      <c r="D46" s="406"/>
      <c r="E46" s="366"/>
      <c r="F46" s="405"/>
      <c r="G46" s="315"/>
      <c r="H46" s="316"/>
      <c r="I46" s="153"/>
      <c r="J46" s="154" t="str">
        <f>G45</f>
        <v>看護職員</v>
      </c>
      <c r="K46" s="153"/>
      <c r="L46" s="154" t="str">
        <f>M45</f>
        <v>A</v>
      </c>
      <c r="M46" s="317"/>
      <c r="N46" s="318"/>
      <c r="O46" s="319"/>
      <c r="P46" s="320"/>
      <c r="Q46" s="320"/>
      <c r="R46" s="316"/>
      <c r="S46" s="256"/>
      <c r="T46" s="257"/>
      <c r="U46" s="257"/>
      <c r="V46" s="257"/>
      <c r="W46" s="258"/>
      <c r="X46" s="186" t="s">
        <v>203</v>
      </c>
      <c r="Y46" s="110"/>
      <c r="Z46" s="187"/>
      <c r="AA46" s="163">
        <f>IF(AA45="","",VLOOKUP(AA45,'【様式３－２】記載例'!$C$7:$L$48,10,FALSE))</f>
        <v>8</v>
      </c>
      <c r="AB46" s="164">
        <f>IF(AB45="","",VLOOKUP(AB45,'【様式３－２】記載例'!$C$7:$L$48,10,FALSE))</f>
        <v>8</v>
      </c>
      <c r="AC46" s="164" t="str">
        <f>IF(AC45="","",VLOOKUP(AC45,'【様式３－２】記載例'!$C$7:$L$48,10,FALSE))</f>
        <v/>
      </c>
      <c r="AD46" s="164" t="str">
        <f>IF(AD45="","",VLOOKUP(AD45,'【様式３－２】記載例'!$C$7:$L$48,10,FALSE))</f>
        <v/>
      </c>
      <c r="AE46" s="164">
        <f>IF(AE45="","",VLOOKUP(AE45,'【様式３－２】記載例'!$C$7:$L$48,10,FALSE))</f>
        <v>8</v>
      </c>
      <c r="AF46" s="164">
        <f>IF(AF45="","",VLOOKUP(AF45,'【様式３－２】記載例'!$C$7:$L$48,10,FALSE))</f>
        <v>8</v>
      </c>
      <c r="AG46" s="165">
        <f>IF(AG45="","",VLOOKUP(AG45,'【様式３－２】記載例'!$C$7:$L$48,10,FALSE))</f>
        <v>7.9999999999999982</v>
      </c>
      <c r="AH46" s="163">
        <f>IF(AH45="","",VLOOKUP(AH45,'【様式３－２】記載例'!$C$7:$L$48,10,FALSE))</f>
        <v>7.9999999999999982</v>
      </c>
      <c r="AI46" s="164" t="str">
        <f>IF(AI45="","",VLOOKUP(AI45,'【様式３－２】記載例'!$C$7:$L$48,10,FALSE))</f>
        <v/>
      </c>
      <c r="AJ46" s="164">
        <f>IF(AJ45="","",VLOOKUP(AJ45,'【様式３－２】記載例'!$C$7:$L$48,10,FALSE))</f>
        <v>8</v>
      </c>
      <c r="AK46" s="164">
        <f>IF(AK45="","",VLOOKUP(AK45,'【様式３－２】記載例'!$C$7:$L$48,10,FALSE))</f>
        <v>8</v>
      </c>
      <c r="AL46" s="164" t="str">
        <f>IF(AL45="","",VLOOKUP(AL45,'【様式３－２】記載例'!$C$7:$L$48,10,FALSE))</f>
        <v/>
      </c>
      <c r="AM46" s="164">
        <f>IF(AM45="","",VLOOKUP(AM45,'【様式３－２】記載例'!$C$7:$L$48,10,FALSE))</f>
        <v>8</v>
      </c>
      <c r="AN46" s="165">
        <f>IF(AN45="","",VLOOKUP(AN45,'【様式３－２】記載例'!$C$7:$L$48,10,FALSE))</f>
        <v>8</v>
      </c>
      <c r="AO46" s="163">
        <f>IF(AO45="","",VLOOKUP(AO45,'【様式３－２】記載例'!$C$7:$L$48,10,FALSE))</f>
        <v>7.9999999999999982</v>
      </c>
      <c r="AP46" s="164">
        <f>IF(AP45="","",VLOOKUP(AP45,'【様式３－２】記載例'!$C$7:$L$48,10,FALSE))</f>
        <v>7.9999999999999982</v>
      </c>
      <c r="AQ46" s="164" t="str">
        <f>IF(AQ45="","",VLOOKUP(AQ45,'【様式３－２】記載例'!$C$7:$L$48,10,FALSE))</f>
        <v/>
      </c>
      <c r="AR46" s="164">
        <f>IF(AR45="","",VLOOKUP(AR45,'【様式３－２】記載例'!$C$7:$L$48,10,FALSE))</f>
        <v>8</v>
      </c>
      <c r="AS46" s="164" t="str">
        <f>IF(AS45="","",VLOOKUP(AS45,'【様式３－２】記載例'!$C$7:$L$48,10,FALSE))</f>
        <v/>
      </c>
      <c r="AT46" s="164" t="str">
        <f>IF(AT45="","",VLOOKUP(AT45,'【様式３－２】記載例'!$C$7:$L$48,10,FALSE))</f>
        <v/>
      </c>
      <c r="AU46" s="165">
        <f>IF(AU45="","",VLOOKUP(AU45,'【様式３－２】記載例'!$C$7:$L$48,10,FALSE))</f>
        <v>8</v>
      </c>
      <c r="AV46" s="163">
        <f>IF(AV45="","",VLOOKUP(AV45,'【様式３－２】記載例'!$C$7:$L$48,10,FALSE))</f>
        <v>8</v>
      </c>
      <c r="AW46" s="164">
        <f>IF(AW45="","",VLOOKUP(AW45,'【様式３－２】記載例'!$C$7:$L$48,10,FALSE))</f>
        <v>7.9999999999999982</v>
      </c>
      <c r="AX46" s="164">
        <f>IF(AX45="","",VLOOKUP(AX45,'【様式３－２】記載例'!$C$7:$L$48,10,FALSE))</f>
        <v>7.9999999999999982</v>
      </c>
      <c r="AY46" s="164" t="str">
        <f>IF(AY45="","",VLOOKUP(AY45,'【様式３－２】記載例'!$C$7:$L$48,10,FALSE))</f>
        <v/>
      </c>
      <c r="AZ46" s="164">
        <f>IF(AZ45="","",VLOOKUP(AZ45,'【様式３－２】記載例'!$C$7:$L$48,10,FALSE))</f>
        <v>7.9999999999999982</v>
      </c>
      <c r="BA46" s="164">
        <f>IF(BA45="","",VLOOKUP(BA45,'【様式３－２】記載例'!$C$7:$L$48,10,FALSE))</f>
        <v>8</v>
      </c>
      <c r="BB46" s="165">
        <f>IF(BB45="","",VLOOKUP(BB45,'【様式３－２】記載例'!$C$7:$L$48,10,FALSE))</f>
        <v>8</v>
      </c>
      <c r="BC46" s="163" t="str">
        <f>IF(BC45="","",VLOOKUP(BC45,'【様式３－２】記載例'!$C$7:$L$48,10,FALSE))</f>
        <v/>
      </c>
      <c r="BD46" s="164" t="str">
        <f>IF(BD45="","",VLOOKUP(BD45,'【様式３－２】記載例'!$C$7:$L$48,10,FALSE))</f>
        <v/>
      </c>
      <c r="BE46" s="164" t="str">
        <f>IF(BE45="","",VLOOKUP(BE45,'【様式３－２】記載例'!$C$7:$L$48,10,FALSE))</f>
        <v/>
      </c>
      <c r="BF46" s="321">
        <f>IF($BI$3="４週",SUM(AA46:BB46),IF($BI$3="暦月",SUM(AA46:BE46),""))</f>
        <v>160</v>
      </c>
      <c r="BG46" s="322"/>
      <c r="BH46" s="323">
        <f>IF($BI$3="４週",BF46/4,IF($BI$3="暦月",(BF46/($BI$8/7)),""))</f>
        <v>40</v>
      </c>
      <c r="BI46" s="322"/>
      <c r="BJ46" s="311"/>
      <c r="BK46" s="312"/>
      <c r="BL46" s="312"/>
      <c r="BM46" s="312"/>
      <c r="BN46" s="313"/>
    </row>
    <row r="47" spans="2:66" ht="20.25" customHeight="1" x14ac:dyDescent="0.4">
      <c r="B47" s="277">
        <f>B45+1</f>
        <v>16</v>
      </c>
      <c r="C47" s="402"/>
      <c r="D47" s="404" t="s">
        <v>141</v>
      </c>
      <c r="E47" s="366"/>
      <c r="F47" s="405"/>
      <c r="G47" s="279" t="s">
        <v>103</v>
      </c>
      <c r="H47" s="280"/>
      <c r="I47" s="153"/>
      <c r="J47" s="154"/>
      <c r="K47" s="153"/>
      <c r="L47" s="154"/>
      <c r="M47" s="283" t="s">
        <v>89</v>
      </c>
      <c r="N47" s="284"/>
      <c r="O47" s="287" t="s">
        <v>19</v>
      </c>
      <c r="P47" s="288"/>
      <c r="Q47" s="288"/>
      <c r="R47" s="280"/>
      <c r="S47" s="256" t="s">
        <v>153</v>
      </c>
      <c r="T47" s="257"/>
      <c r="U47" s="257"/>
      <c r="V47" s="257"/>
      <c r="W47" s="258"/>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2"/>
      <c r="BG47" s="263"/>
      <c r="BH47" s="264"/>
      <c r="BI47" s="265"/>
      <c r="BJ47" s="266"/>
      <c r="BK47" s="267"/>
      <c r="BL47" s="267"/>
      <c r="BM47" s="267"/>
      <c r="BN47" s="268"/>
    </row>
    <row r="48" spans="2:66" ht="20.25" customHeight="1" x14ac:dyDescent="0.4">
      <c r="B48" s="297"/>
      <c r="C48" s="403"/>
      <c r="D48" s="406"/>
      <c r="E48" s="366"/>
      <c r="F48" s="405"/>
      <c r="G48" s="315"/>
      <c r="H48" s="316"/>
      <c r="I48" s="153"/>
      <c r="J48" s="154" t="str">
        <f>G47</f>
        <v>介護職員</v>
      </c>
      <c r="K48" s="153"/>
      <c r="L48" s="154" t="str">
        <f>M47</f>
        <v>A</v>
      </c>
      <c r="M48" s="317"/>
      <c r="N48" s="318"/>
      <c r="O48" s="319"/>
      <c r="P48" s="320"/>
      <c r="Q48" s="320"/>
      <c r="R48" s="316"/>
      <c r="S48" s="256"/>
      <c r="T48" s="257"/>
      <c r="U48" s="257"/>
      <c r="V48" s="257"/>
      <c r="W48" s="258"/>
      <c r="X48" s="186" t="s">
        <v>203</v>
      </c>
      <c r="Y48" s="110"/>
      <c r="Z48" s="187"/>
      <c r="AA48" s="163" t="str">
        <f>IF(AA47="","",VLOOKUP(AA47,'【様式３－２】記載例'!$C$7:$L$48,10,FALSE))</f>
        <v/>
      </c>
      <c r="AB48" s="164">
        <f>IF(AB47="","",VLOOKUP(AB47,'【様式３－２】記載例'!$C$7:$L$48,10,FALSE))</f>
        <v>7.9999999999999982</v>
      </c>
      <c r="AC48" s="164">
        <f>IF(AC47="","",VLOOKUP(AC47,'【様式３－２】記載例'!$C$7:$L$48,10,FALSE))</f>
        <v>8</v>
      </c>
      <c r="AD48" s="164">
        <f>IF(AD47="","",VLOOKUP(AD47,'【様式３－２】記載例'!$C$7:$L$48,10,FALSE))</f>
        <v>8</v>
      </c>
      <c r="AE48" s="164" t="str">
        <f>IF(AE47="","",VLOOKUP(AE47,'【様式３－２】記載例'!$C$7:$L$48,10,FALSE))</f>
        <v/>
      </c>
      <c r="AF48" s="164">
        <f>IF(AF47="","",VLOOKUP(AF47,'【様式３－２】記載例'!$C$7:$L$48,10,FALSE))</f>
        <v>8</v>
      </c>
      <c r="AG48" s="165">
        <f>IF(AG47="","",VLOOKUP(AG47,'【様式３－２】記載例'!$C$7:$L$48,10,FALSE))</f>
        <v>8</v>
      </c>
      <c r="AH48" s="163">
        <f>IF(AH47="","",VLOOKUP(AH47,'【様式３－２】記載例'!$C$7:$L$48,10,FALSE))</f>
        <v>8</v>
      </c>
      <c r="AI48" s="164" t="str">
        <f>IF(AI47="","",VLOOKUP(AI47,'【様式３－２】記載例'!$C$7:$L$48,10,FALSE))</f>
        <v/>
      </c>
      <c r="AJ48" s="164">
        <f>IF(AJ47="","",VLOOKUP(AJ47,'【様式３－２】記載例'!$C$7:$L$48,10,FALSE))</f>
        <v>8</v>
      </c>
      <c r="AK48" s="164">
        <f>IF(AK47="","",VLOOKUP(AK47,'【様式３－２】記載例'!$C$7:$L$48,10,FALSE))</f>
        <v>8</v>
      </c>
      <c r="AL48" s="164" t="str">
        <f>IF(AL47="","",VLOOKUP(AL47,'【様式３－２】記載例'!$C$7:$L$48,10,FALSE))</f>
        <v/>
      </c>
      <c r="AM48" s="164" t="str">
        <f>IF(AM47="","",VLOOKUP(AM47,'【様式３－２】記載例'!$C$7:$L$48,10,FALSE))</f>
        <v/>
      </c>
      <c r="AN48" s="165">
        <f>IF(AN47="","",VLOOKUP(AN47,'【様式３－２】記載例'!$C$7:$L$48,10,FALSE))</f>
        <v>8</v>
      </c>
      <c r="AO48" s="163">
        <f>IF(AO47="","",VLOOKUP(AO47,'【様式３－２】記載例'!$C$7:$L$48,10,FALSE))</f>
        <v>8</v>
      </c>
      <c r="AP48" s="164">
        <f>IF(AP47="","",VLOOKUP(AP47,'【様式３－２】記載例'!$C$7:$L$48,10,FALSE))</f>
        <v>8</v>
      </c>
      <c r="AQ48" s="164">
        <f>IF(AQ47="","",VLOOKUP(AQ47,'【様式３－２】記載例'!$C$7:$L$48,10,FALSE))</f>
        <v>8</v>
      </c>
      <c r="AR48" s="164">
        <f>IF(AR47="","",VLOOKUP(AR47,'【様式３－２】記載例'!$C$7:$L$48,10,FALSE))</f>
        <v>8</v>
      </c>
      <c r="AS48" s="164">
        <f>IF(AS47="","",VLOOKUP(AS47,'【様式３－２】記載例'!$C$7:$L$48,10,FALSE))</f>
        <v>7.9999999999999982</v>
      </c>
      <c r="AT48" s="164">
        <f>IF(AT47="","",VLOOKUP(AT47,'【様式３－２】記載例'!$C$7:$L$48,10,FALSE))</f>
        <v>7.9999999999999982</v>
      </c>
      <c r="AU48" s="165" t="str">
        <f>IF(AU47="","",VLOOKUP(AU47,'【様式３－２】記載例'!$C$7:$L$48,10,FALSE))</f>
        <v/>
      </c>
      <c r="AV48" s="163">
        <f>IF(AV47="","",VLOOKUP(AV47,'【様式３－２】記載例'!$C$7:$L$48,10,FALSE))</f>
        <v>8</v>
      </c>
      <c r="AW48" s="164">
        <f>IF(AW47="","",VLOOKUP(AW47,'【様式３－２】記載例'!$C$7:$L$48,10,FALSE))</f>
        <v>8</v>
      </c>
      <c r="AX48" s="164">
        <f>IF(AX47="","",VLOOKUP(AX47,'【様式３－２】記載例'!$C$7:$L$48,10,FALSE))</f>
        <v>7.9999999999999982</v>
      </c>
      <c r="AY48" s="164">
        <f>IF(AY47="","",VLOOKUP(AY47,'【様式３－２】記載例'!$C$7:$L$48,10,FALSE))</f>
        <v>8</v>
      </c>
      <c r="AZ48" s="164" t="str">
        <f>IF(AZ47="","",VLOOKUP(AZ47,'【様式３－２】記載例'!$C$7:$L$48,10,FALSE))</f>
        <v/>
      </c>
      <c r="BA48" s="164" t="str">
        <f>IF(BA47="","",VLOOKUP(BA47,'【様式３－２】記載例'!$C$7:$L$48,10,FALSE))</f>
        <v/>
      </c>
      <c r="BB48" s="165">
        <f>IF(BB47="","",VLOOKUP(BB47,'【様式３－２】記載例'!$C$7:$L$48,10,FALSE))</f>
        <v>7.9999999999999982</v>
      </c>
      <c r="BC48" s="163" t="str">
        <f>IF(BC47="","",VLOOKUP(BC47,'【様式３－２】記載例'!$C$7:$L$48,10,FALSE))</f>
        <v/>
      </c>
      <c r="BD48" s="164" t="str">
        <f>IF(BD47="","",VLOOKUP(BD47,'【様式３－２】記載例'!$C$7:$L$48,10,FALSE))</f>
        <v/>
      </c>
      <c r="BE48" s="164" t="str">
        <f>IF(BE47="","",VLOOKUP(BE47,'【様式３－２】記載例'!$C$7:$L$48,10,FALSE))</f>
        <v/>
      </c>
      <c r="BF48" s="321">
        <f>IF($BI$3="４週",SUM(AA48:BB48),IF($BI$3="暦月",SUM(AA48:BE48),""))</f>
        <v>160</v>
      </c>
      <c r="BG48" s="322"/>
      <c r="BH48" s="323">
        <f>IF($BI$3="４週",BF48/4,IF($BI$3="暦月",(BF48/($BI$8/7)),""))</f>
        <v>40</v>
      </c>
      <c r="BI48" s="322"/>
      <c r="BJ48" s="311"/>
      <c r="BK48" s="312"/>
      <c r="BL48" s="312"/>
      <c r="BM48" s="312"/>
      <c r="BN48" s="313"/>
    </row>
    <row r="49" spans="2:66" ht="20.25" customHeight="1" x14ac:dyDescent="0.4">
      <c r="B49" s="277">
        <f>B47+1</f>
        <v>17</v>
      </c>
      <c r="C49" s="402"/>
      <c r="D49" s="404" t="s">
        <v>141</v>
      </c>
      <c r="E49" s="366"/>
      <c r="F49" s="405"/>
      <c r="G49" s="279" t="s">
        <v>103</v>
      </c>
      <c r="H49" s="280"/>
      <c r="I49" s="153"/>
      <c r="J49" s="154"/>
      <c r="K49" s="153"/>
      <c r="L49" s="154"/>
      <c r="M49" s="283" t="s">
        <v>89</v>
      </c>
      <c r="N49" s="284"/>
      <c r="O49" s="287" t="s">
        <v>90</v>
      </c>
      <c r="P49" s="288"/>
      <c r="Q49" s="288"/>
      <c r="R49" s="280"/>
      <c r="S49" s="256" t="s">
        <v>247</v>
      </c>
      <c r="T49" s="257"/>
      <c r="U49" s="257"/>
      <c r="V49" s="257"/>
      <c r="W49" s="258"/>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2"/>
      <c r="BG49" s="263"/>
      <c r="BH49" s="264"/>
      <c r="BI49" s="265"/>
      <c r="BJ49" s="266"/>
      <c r="BK49" s="267"/>
      <c r="BL49" s="267"/>
      <c r="BM49" s="267"/>
      <c r="BN49" s="268"/>
    </row>
    <row r="50" spans="2:66" ht="20.25" customHeight="1" x14ac:dyDescent="0.4">
      <c r="B50" s="297"/>
      <c r="C50" s="403"/>
      <c r="D50" s="406"/>
      <c r="E50" s="366"/>
      <c r="F50" s="405"/>
      <c r="G50" s="315"/>
      <c r="H50" s="316"/>
      <c r="I50" s="153"/>
      <c r="J50" s="154" t="str">
        <f>G49</f>
        <v>介護職員</v>
      </c>
      <c r="K50" s="153"/>
      <c r="L50" s="154" t="str">
        <f>M49</f>
        <v>A</v>
      </c>
      <c r="M50" s="317"/>
      <c r="N50" s="318"/>
      <c r="O50" s="319"/>
      <c r="P50" s="320"/>
      <c r="Q50" s="320"/>
      <c r="R50" s="316"/>
      <c r="S50" s="256"/>
      <c r="T50" s="257"/>
      <c r="U50" s="257"/>
      <c r="V50" s="257"/>
      <c r="W50" s="258"/>
      <c r="X50" s="186" t="s">
        <v>203</v>
      </c>
      <c r="Y50" s="110"/>
      <c r="Z50" s="187"/>
      <c r="AA50" s="163">
        <f>IF(AA49="","",VLOOKUP(AA49,'【様式３－２】記載例'!$C$7:$L$48,10,FALSE))</f>
        <v>7.9999999999999982</v>
      </c>
      <c r="AB50" s="164" t="str">
        <f>IF(AB49="","",VLOOKUP(AB49,'【様式３－２】記載例'!$C$7:$L$48,10,FALSE))</f>
        <v/>
      </c>
      <c r="AC50" s="164">
        <f>IF(AC49="","",VLOOKUP(AC49,'【様式３－２】記載例'!$C$7:$L$48,10,FALSE))</f>
        <v>7.9999999999999982</v>
      </c>
      <c r="AD50" s="164" t="str">
        <f>IF(AD49="","",VLOOKUP(AD49,'【様式３－２】記載例'!$C$7:$L$48,10,FALSE))</f>
        <v/>
      </c>
      <c r="AE50" s="164">
        <f>IF(AE49="","",VLOOKUP(AE49,'【様式３－２】記載例'!$C$7:$L$48,10,FALSE))</f>
        <v>8</v>
      </c>
      <c r="AF50" s="164" t="str">
        <f>IF(AF49="","",VLOOKUP(AF49,'【様式３－２】記載例'!$C$7:$L$48,10,FALSE))</f>
        <v/>
      </c>
      <c r="AG50" s="165">
        <f>IF(AG49="","",VLOOKUP(AG49,'【様式３－２】記載例'!$C$7:$L$48,10,FALSE))</f>
        <v>8</v>
      </c>
      <c r="AH50" s="163">
        <f>IF(AH49="","",VLOOKUP(AH49,'【様式３－２】記載例'!$C$7:$L$48,10,FALSE))</f>
        <v>8</v>
      </c>
      <c r="AI50" s="164">
        <f>IF(AI49="","",VLOOKUP(AI49,'【様式３－２】記載例'!$C$7:$L$48,10,FALSE))</f>
        <v>8</v>
      </c>
      <c r="AJ50" s="164">
        <f>IF(AJ49="","",VLOOKUP(AJ49,'【様式３－２】記載例'!$C$7:$L$48,10,FALSE))</f>
        <v>8</v>
      </c>
      <c r="AK50" s="164">
        <f>IF(AK49="","",VLOOKUP(AK49,'【様式３－２】記載例'!$C$7:$L$48,10,FALSE))</f>
        <v>7.9999999999999982</v>
      </c>
      <c r="AL50" s="164">
        <f>IF(AL49="","",VLOOKUP(AL49,'【様式３－２】記載例'!$C$7:$L$48,10,FALSE))</f>
        <v>7.9999999999999982</v>
      </c>
      <c r="AM50" s="164" t="str">
        <f>IF(AM49="","",VLOOKUP(AM49,'【様式３－２】記載例'!$C$7:$L$48,10,FALSE))</f>
        <v/>
      </c>
      <c r="AN50" s="165">
        <f>IF(AN49="","",VLOOKUP(AN49,'【様式３－２】記載例'!$C$7:$L$48,10,FALSE))</f>
        <v>8</v>
      </c>
      <c r="AO50" s="163">
        <f>IF(AO49="","",VLOOKUP(AO49,'【様式３－２】記載例'!$C$7:$L$48,10,FALSE))</f>
        <v>8</v>
      </c>
      <c r="AP50" s="164">
        <f>IF(AP49="","",VLOOKUP(AP49,'【様式３－２】記載例'!$C$7:$L$48,10,FALSE))</f>
        <v>8</v>
      </c>
      <c r="AQ50" s="164">
        <f>IF(AQ49="","",VLOOKUP(AQ49,'【様式３－２】記載例'!$C$7:$L$48,10,FALSE))</f>
        <v>7.9999999999999982</v>
      </c>
      <c r="AR50" s="164" t="str">
        <f>IF(AR49="","",VLOOKUP(AR49,'【様式３－２】記載例'!$C$7:$L$48,10,FALSE))</f>
        <v/>
      </c>
      <c r="AS50" s="164">
        <f>IF(AS49="","",VLOOKUP(AS49,'【様式３－２】記載例'!$C$7:$L$48,10,FALSE))</f>
        <v>8</v>
      </c>
      <c r="AT50" s="164">
        <f>IF(AT49="","",VLOOKUP(AT49,'【様式３－２】記載例'!$C$7:$L$48,10,FALSE))</f>
        <v>8</v>
      </c>
      <c r="AU50" s="165" t="str">
        <f>IF(AU49="","",VLOOKUP(AU49,'【様式３－２】記載例'!$C$7:$L$48,10,FALSE))</f>
        <v/>
      </c>
      <c r="AV50" s="163" t="str">
        <f>IF(AV49="","",VLOOKUP(AV49,'【様式３－２】記載例'!$C$7:$L$48,10,FALSE))</f>
        <v/>
      </c>
      <c r="AW50" s="164">
        <f>IF(AW49="","",VLOOKUP(AW49,'【様式３－２】記載例'!$C$7:$L$48,10,FALSE))</f>
        <v>8</v>
      </c>
      <c r="AX50" s="164">
        <f>IF(AX49="","",VLOOKUP(AX49,'【様式３－２】記載例'!$C$7:$L$48,10,FALSE))</f>
        <v>8</v>
      </c>
      <c r="AY50" s="164">
        <f>IF(AY49="","",VLOOKUP(AY49,'【様式３－２】記載例'!$C$7:$L$48,10,FALSE))</f>
        <v>7.9999999999999982</v>
      </c>
      <c r="AZ50" s="164">
        <f>IF(AZ49="","",VLOOKUP(AZ49,'【様式３－２】記載例'!$C$7:$L$48,10,FALSE))</f>
        <v>8</v>
      </c>
      <c r="BA50" s="164">
        <f>IF(BA49="","",VLOOKUP(BA49,'【様式３－２】記載例'!$C$7:$L$48,10,FALSE))</f>
        <v>8</v>
      </c>
      <c r="BB50" s="165" t="str">
        <f>IF(BB49="","",VLOOKUP(BB49,'【様式３－２】記載例'!$C$7:$L$48,10,FALSE))</f>
        <v/>
      </c>
      <c r="BC50" s="163" t="str">
        <f>IF(BC49="","",VLOOKUP(BC49,'【様式３－２】記載例'!$C$7:$L$48,10,FALSE))</f>
        <v/>
      </c>
      <c r="BD50" s="164" t="str">
        <f>IF(BD49="","",VLOOKUP(BD49,'【様式３－２】記載例'!$C$7:$L$48,10,FALSE))</f>
        <v/>
      </c>
      <c r="BE50" s="164" t="str">
        <f>IF(BE49="","",VLOOKUP(BE49,'【様式３－２】記載例'!$C$7:$L$48,10,FALSE))</f>
        <v/>
      </c>
      <c r="BF50" s="321">
        <f>IF($BI$3="４週",SUM(AA50:BB50),IF($BI$3="暦月",SUM(AA50:BE50),""))</f>
        <v>160</v>
      </c>
      <c r="BG50" s="322"/>
      <c r="BH50" s="323">
        <f>IF($BI$3="４週",BF50/4,IF($BI$3="暦月",(BF50/($BI$8/7)),""))</f>
        <v>40</v>
      </c>
      <c r="BI50" s="322"/>
      <c r="BJ50" s="311"/>
      <c r="BK50" s="312"/>
      <c r="BL50" s="312"/>
      <c r="BM50" s="312"/>
      <c r="BN50" s="313"/>
    </row>
    <row r="51" spans="2:66" ht="20.25" customHeight="1" x14ac:dyDescent="0.4">
      <c r="B51" s="277">
        <f>B49+1</f>
        <v>18</v>
      </c>
      <c r="C51" s="402"/>
      <c r="D51" s="404" t="s">
        <v>146</v>
      </c>
      <c r="E51" s="366"/>
      <c r="F51" s="405"/>
      <c r="G51" s="279" t="s">
        <v>103</v>
      </c>
      <c r="H51" s="280"/>
      <c r="I51" s="153"/>
      <c r="J51" s="154"/>
      <c r="K51" s="153"/>
      <c r="L51" s="154"/>
      <c r="M51" s="283" t="s">
        <v>89</v>
      </c>
      <c r="N51" s="284"/>
      <c r="O51" s="287" t="s">
        <v>90</v>
      </c>
      <c r="P51" s="288"/>
      <c r="Q51" s="288"/>
      <c r="R51" s="280"/>
      <c r="S51" s="256" t="s">
        <v>248</v>
      </c>
      <c r="T51" s="257"/>
      <c r="U51" s="257"/>
      <c r="V51" s="257"/>
      <c r="W51" s="258"/>
      <c r="X51" s="185" t="s">
        <v>18</v>
      </c>
      <c r="Y51" s="108"/>
      <c r="Z51" s="109"/>
      <c r="AA51" s="95" t="s">
        <v>303</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2"/>
      <c r="BG51" s="263"/>
      <c r="BH51" s="264"/>
      <c r="BI51" s="265"/>
      <c r="BJ51" s="266"/>
      <c r="BK51" s="267"/>
      <c r="BL51" s="267"/>
      <c r="BM51" s="267"/>
      <c r="BN51" s="268"/>
    </row>
    <row r="52" spans="2:66" ht="20.25" customHeight="1" x14ac:dyDescent="0.4">
      <c r="B52" s="297"/>
      <c r="C52" s="403"/>
      <c r="D52" s="406"/>
      <c r="E52" s="366"/>
      <c r="F52" s="405"/>
      <c r="G52" s="315"/>
      <c r="H52" s="316"/>
      <c r="I52" s="153"/>
      <c r="J52" s="154" t="str">
        <f>G51</f>
        <v>介護職員</v>
      </c>
      <c r="K52" s="153"/>
      <c r="L52" s="154" t="str">
        <f>M51</f>
        <v>A</v>
      </c>
      <c r="M52" s="317"/>
      <c r="N52" s="318"/>
      <c r="O52" s="319"/>
      <c r="P52" s="320"/>
      <c r="Q52" s="320"/>
      <c r="R52" s="316"/>
      <c r="S52" s="256"/>
      <c r="T52" s="257"/>
      <c r="U52" s="257"/>
      <c r="V52" s="257"/>
      <c r="W52" s="258"/>
      <c r="X52" s="186" t="s">
        <v>203</v>
      </c>
      <c r="Y52" s="110"/>
      <c r="Z52" s="187"/>
      <c r="AA52" s="163">
        <f>IF(AA51="","",VLOOKUP(AA51,'【様式３－２】記載例'!$C$7:$L$48,10,FALSE))</f>
        <v>8</v>
      </c>
      <c r="AB52" s="164" t="str">
        <f>IF(AB51="","",VLOOKUP(AB51,'【様式３－２】記載例'!$C$7:$L$48,10,FALSE))</f>
        <v/>
      </c>
      <c r="AC52" s="164">
        <f>IF(AC51="","",VLOOKUP(AC51,'【様式３－２】記載例'!$C$7:$L$48,10,FALSE))</f>
        <v>8</v>
      </c>
      <c r="AD52" s="164">
        <f>IF(AD51="","",VLOOKUP(AD51,'【様式３－２】記載例'!$C$7:$L$48,10,FALSE))</f>
        <v>7.9999999999999982</v>
      </c>
      <c r="AE52" s="164">
        <f>IF(AE51="","",VLOOKUP(AE51,'【様式３－２】記載例'!$C$7:$L$48,10,FALSE))</f>
        <v>7.9999999999999982</v>
      </c>
      <c r="AF52" s="164">
        <f>IF(AF51="","",VLOOKUP(AF51,'【様式３－２】記載例'!$C$7:$L$48,10,FALSE))</f>
        <v>7.9999999999999982</v>
      </c>
      <c r="AG52" s="165" t="str">
        <f>IF(AG51="","",VLOOKUP(AG51,'【様式３－２】記載例'!$C$7:$L$48,10,FALSE))</f>
        <v/>
      </c>
      <c r="AH52" s="163">
        <f>IF(AH51="","",VLOOKUP(AH51,'【様式３－２】記載例'!$C$7:$L$48,10,FALSE))</f>
        <v>8</v>
      </c>
      <c r="AI52" s="164">
        <f>IF(AI51="","",VLOOKUP(AI51,'【様式３－２】記載例'!$C$7:$L$48,10,FALSE))</f>
        <v>8</v>
      </c>
      <c r="AJ52" s="164">
        <f>IF(AJ51="","",VLOOKUP(AJ51,'【様式３－２】記載例'!$C$7:$L$48,10,FALSE))</f>
        <v>7.9999999999999982</v>
      </c>
      <c r="AK52" s="164" t="str">
        <f>IF(AK51="","",VLOOKUP(AK51,'【様式３－２】記載例'!$C$7:$L$48,10,FALSE))</f>
        <v/>
      </c>
      <c r="AL52" s="164">
        <f>IF(AL51="","",VLOOKUP(AL51,'【様式３－２】記載例'!$C$7:$L$48,10,FALSE))</f>
        <v>8</v>
      </c>
      <c r="AM52" s="164">
        <f>IF(AM51="","",VLOOKUP(AM51,'【様式３－２】記載例'!$C$7:$L$48,10,FALSE))</f>
        <v>8</v>
      </c>
      <c r="AN52" s="165" t="str">
        <f>IF(AN51="","",VLOOKUP(AN51,'【様式３－２】記載例'!$C$7:$L$48,10,FALSE))</f>
        <v/>
      </c>
      <c r="AO52" s="163" t="str">
        <f>IF(AO51="","",VLOOKUP(AO51,'【様式３－２】記載例'!$C$7:$L$48,10,FALSE))</f>
        <v/>
      </c>
      <c r="AP52" s="164">
        <f>IF(AP51="","",VLOOKUP(AP51,'【様式３－２】記載例'!$C$7:$L$48,10,FALSE))</f>
        <v>8</v>
      </c>
      <c r="AQ52" s="164">
        <f>IF(AQ51="","",VLOOKUP(AQ51,'【様式３－２】記載例'!$C$7:$L$48,10,FALSE))</f>
        <v>8</v>
      </c>
      <c r="AR52" s="164">
        <f>IF(AR51="","",VLOOKUP(AR51,'【様式３－２】記載例'!$C$7:$L$48,10,FALSE))</f>
        <v>7.9999999999999982</v>
      </c>
      <c r="AS52" s="164" t="str">
        <f>IF(AS51="","",VLOOKUP(AS51,'【様式３－２】記載例'!$C$7:$L$48,10,FALSE))</f>
        <v/>
      </c>
      <c r="AT52" s="164">
        <f>IF(AT51="","",VLOOKUP(AT51,'【様式３－２】記載例'!$C$7:$L$48,10,FALSE))</f>
        <v>8</v>
      </c>
      <c r="AU52" s="165">
        <f>IF(AU51="","",VLOOKUP(AU51,'【様式３－２】記載例'!$C$7:$L$48,10,FALSE))</f>
        <v>8</v>
      </c>
      <c r="AV52" s="163">
        <f>IF(AV51="","",VLOOKUP(AV51,'【様式３－２】記載例'!$C$7:$L$48,10,FALSE))</f>
        <v>8</v>
      </c>
      <c r="AW52" s="164" t="str">
        <f>IF(AW51="","",VLOOKUP(AW51,'【様式３－２】記載例'!$C$7:$L$48,10,FALSE))</f>
        <v/>
      </c>
      <c r="AX52" s="164">
        <f>IF(AX51="","",VLOOKUP(AX51,'【様式３－２】記載例'!$C$7:$L$48,10,FALSE))</f>
        <v>8</v>
      </c>
      <c r="AY52" s="164">
        <f>IF(AY51="","",VLOOKUP(AY51,'【様式３－２】記載例'!$C$7:$L$48,10,FALSE))</f>
        <v>8</v>
      </c>
      <c r="AZ52" s="164">
        <f>IF(AZ51="","",VLOOKUP(AZ51,'【様式３－２】記載例'!$C$7:$L$48,10,FALSE))</f>
        <v>7.9999999999999982</v>
      </c>
      <c r="BA52" s="164" t="str">
        <f>IF(BA51="","",VLOOKUP(BA51,'【様式３－２】記載例'!$C$7:$L$48,10,FALSE))</f>
        <v/>
      </c>
      <c r="BB52" s="165">
        <f>IF(BB51="","",VLOOKUP(BB51,'【様式３－２】記載例'!$C$7:$L$48,10,FALSE))</f>
        <v>8</v>
      </c>
      <c r="BC52" s="163" t="str">
        <f>IF(BC51="","",VLOOKUP(BC51,'【様式３－２】記載例'!$C$7:$L$48,10,FALSE))</f>
        <v/>
      </c>
      <c r="BD52" s="164" t="str">
        <f>IF(BD51="","",VLOOKUP(BD51,'【様式３－２】記載例'!$C$7:$L$48,10,FALSE))</f>
        <v/>
      </c>
      <c r="BE52" s="164" t="str">
        <f>IF(BE51="","",VLOOKUP(BE51,'【様式３－２】記載例'!$C$7:$L$48,10,FALSE))</f>
        <v/>
      </c>
      <c r="BF52" s="321">
        <f>IF($BI$3="４週",SUM(AA52:BB52),IF($BI$3="暦月",SUM(AA52:BE52),""))</f>
        <v>160</v>
      </c>
      <c r="BG52" s="322"/>
      <c r="BH52" s="323">
        <f>IF($BI$3="４週",BF52/4,IF($BI$3="暦月",(BF52/($BI$8/7)),""))</f>
        <v>40</v>
      </c>
      <c r="BI52" s="322"/>
      <c r="BJ52" s="311"/>
      <c r="BK52" s="312"/>
      <c r="BL52" s="312"/>
      <c r="BM52" s="312"/>
      <c r="BN52" s="313"/>
    </row>
    <row r="53" spans="2:66" ht="20.25" customHeight="1" x14ac:dyDescent="0.4">
      <c r="B53" s="277">
        <f>B51+1</f>
        <v>19</v>
      </c>
      <c r="C53" s="402"/>
      <c r="D53" s="404" t="s">
        <v>141</v>
      </c>
      <c r="E53" s="366"/>
      <c r="F53" s="405"/>
      <c r="G53" s="279" t="s">
        <v>103</v>
      </c>
      <c r="H53" s="280"/>
      <c r="I53" s="155"/>
      <c r="J53" s="156"/>
      <c r="K53" s="155"/>
      <c r="L53" s="156"/>
      <c r="M53" s="283" t="s">
        <v>100</v>
      </c>
      <c r="N53" s="284"/>
      <c r="O53" s="287" t="s">
        <v>90</v>
      </c>
      <c r="P53" s="288"/>
      <c r="Q53" s="288"/>
      <c r="R53" s="280"/>
      <c r="S53" s="256" t="s">
        <v>249</v>
      </c>
      <c r="T53" s="257"/>
      <c r="U53" s="257"/>
      <c r="V53" s="257"/>
      <c r="W53" s="258"/>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2"/>
      <c r="BG53" s="263"/>
      <c r="BH53" s="264"/>
      <c r="BI53" s="265"/>
      <c r="BJ53" s="266"/>
      <c r="BK53" s="267"/>
      <c r="BL53" s="267"/>
      <c r="BM53" s="267"/>
      <c r="BN53" s="268"/>
    </row>
    <row r="54" spans="2:66" ht="20.25" customHeight="1" x14ac:dyDescent="0.4">
      <c r="B54" s="297"/>
      <c r="C54" s="403"/>
      <c r="D54" s="406"/>
      <c r="E54" s="366"/>
      <c r="F54" s="405"/>
      <c r="G54" s="315"/>
      <c r="H54" s="316"/>
      <c r="I54" s="153"/>
      <c r="J54" s="154" t="str">
        <f>G53</f>
        <v>介護職員</v>
      </c>
      <c r="K54" s="153"/>
      <c r="L54" s="154" t="str">
        <f>M53</f>
        <v>C</v>
      </c>
      <c r="M54" s="317"/>
      <c r="N54" s="318"/>
      <c r="O54" s="319"/>
      <c r="P54" s="320"/>
      <c r="Q54" s="320"/>
      <c r="R54" s="316"/>
      <c r="S54" s="256"/>
      <c r="T54" s="257"/>
      <c r="U54" s="257"/>
      <c r="V54" s="257"/>
      <c r="W54" s="258"/>
      <c r="X54" s="186" t="s">
        <v>203</v>
      </c>
      <c r="Y54" s="103"/>
      <c r="Z54" s="104"/>
      <c r="AA54" s="163">
        <f>IF(AA53="","",VLOOKUP(AA53,'【様式３－２】記載例'!$C$7:$L$48,10,FALSE))</f>
        <v>8</v>
      </c>
      <c r="AB54" s="164" t="str">
        <f>IF(AB53="","",VLOOKUP(AB53,'【様式３－２】記載例'!$C$7:$L$48,10,FALSE))</f>
        <v/>
      </c>
      <c r="AC54" s="164" t="str">
        <f>IF(AC53="","",VLOOKUP(AC53,'【様式３－２】記載例'!$C$7:$L$48,10,FALSE))</f>
        <v/>
      </c>
      <c r="AD54" s="164">
        <f>IF(AD53="","",VLOOKUP(AD53,'【様式３－２】記載例'!$C$7:$L$48,10,FALSE))</f>
        <v>8</v>
      </c>
      <c r="AE54" s="164" t="str">
        <f>IF(AE53="","",VLOOKUP(AE53,'【様式３－２】記載例'!$C$7:$L$48,10,FALSE))</f>
        <v/>
      </c>
      <c r="AF54" s="164">
        <f>IF(AF53="","",VLOOKUP(AF53,'【様式３－２】記載例'!$C$7:$L$48,10,FALSE))</f>
        <v>8</v>
      </c>
      <c r="AG54" s="165">
        <f>IF(AG53="","",VLOOKUP(AG53,'【様式３－２】記載例'!$C$7:$L$48,10,FALSE))</f>
        <v>8</v>
      </c>
      <c r="AH54" s="163" t="str">
        <f>IF(AH53="","",VLOOKUP(AH53,'【様式３－２】記載例'!$C$7:$L$48,10,FALSE))</f>
        <v/>
      </c>
      <c r="AI54" s="164">
        <f>IF(AI53="","",VLOOKUP(AI53,'【様式３－２】記載例'!$C$7:$L$48,10,FALSE))</f>
        <v>8</v>
      </c>
      <c r="AJ54" s="164" t="str">
        <f>IF(AJ53="","",VLOOKUP(AJ53,'【様式３－２】記載例'!$C$7:$L$48,10,FALSE))</f>
        <v/>
      </c>
      <c r="AK54" s="164" t="str">
        <f>IF(AK53="","",VLOOKUP(AK53,'【様式３－２】記載例'!$C$7:$L$48,10,FALSE))</f>
        <v/>
      </c>
      <c r="AL54" s="164">
        <f>IF(AL53="","",VLOOKUP(AL53,'【様式３－２】記載例'!$C$7:$L$48,10,FALSE))</f>
        <v>8</v>
      </c>
      <c r="AM54" s="164">
        <f>IF(AM53="","",VLOOKUP(AM53,'【様式３－２】記載例'!$C$7:$L$48,10,FALSE))</f>
        <v>7.9999999999999982</v>
      </c>
      <c r="AN54" s="165">
        <f>IF(AN53="","",VLOOKUP(AN53,'【様式３－２】記載例'!$C$7:$L$48,10,FALSE))</f>
        <v>7.9999999999999982</v>
      </c>
      <c r="AO54" s="163">
        <f>IF(AO53="","",VLOOKUP(AO53,'【様式３－２】記載例'!$C$7:$L$48,10,FALSE))</f>
        <v>8</v>
      </c>
      <c r="AP54" s="164" t="str">
        <f>IF(AP53="","",VLOOKUP(AP53,'【様式３－２】記載例'!$C$7:$L$48,10,FALSE))</f>
        <v/>
      </c>
      <c r="AQ54" s="164">
        <f>IF(AQ53="","",VLOOKUP(AQ53,'【様式３－２】記載例'!$C$7:$L$48,10,FALSE))</f>
        <v>8</v>
      </c>
      <c r="AR54" s="164" t="str">
        <f>IF(AR53="","",VLOOKUP(AR53,'【様式３－２】記載例'!$C$7:$L$48,10,FALSE))</f>
        <v/>
      </c>
      <c r="AS54" s="164">
        <f>IF(AS53="","",VLOOKUP(AS53,'【様式３－２】記載例'!$C$7:$L$48,10,FALSE))</f>
        <v>8</v>
      </c>
      <c r="AT54" s="164" t="str">
        <f>IF(AT53="","",VLOOKUP(AT53,'【様式３－２】記載例'!$C$7:$L$48,10,FALSE))</f>
        <v/>
      </c>
      <c r="AU54" s="165">
        <f>IF(AU53="","",VLOOKUP(AU53,'【様式３－２】記載例'!$C$7:$L$48,10,FALSE))</f>
        <v>7.9999999999999982</v>
      </c>
      <c r="AV54" s="163">
        <f>IF(AV53="","",VLOOKUP(AV53,'【様式３－２】記載例'!$C$7:$L$48,10,FALSE))</f>
        <v>7.9999999999999982</v>
      </c>
      <c r="AW54" s="164">
        <f>IF(AW53="","",VLOOKUP(AW53,'【様式３－２】記載例'!$C$7:$L$48,10,FALSE))</f>
        <v>8</v>
      </c>
      <c r="AX54" s="164" t="str">
        <f>IF(AX53="","",VLOOKUP(AX53,'【様式３－２】記載例'!$C$7:$L$48,10,FALSE))</f>
        <v/>
      </c>
      <c r="AY54" s="164">
        <f>IF(AY53="","",VLOOKUP(AY53,'【様式３－２】記載例'!$C$7:$L$48,10,FALSE))</f>
        <v>8</v>
      </c>
      <c r="AZ54" s="164" t="str">
        <f>IF(AZ53="","",VLOOKUP(AZ53,'【様式３－２】記載例'!$C$7:$L$48,10,FALSE))</f>
        <v/>
      </c>
      <c r="BA54" s="164">
        <f>IF(BA53="","",VLOOKUP(BA53,'【様式３－２】記載例'!$C$7:$L$48,10,FALSE))</f>
        <v>7.9999999999999982</v>
      </c>
      <c r="BB54" s="165" t="str">
        <f>IF(BB53="","",VLOOKUP(BB53,'【様式３－２】記載例'!$C$7:$L$48,10,FALSE))</f>
        <v/>
      </c>
      <c r="BC54" s="163" t="str">
        <f>IF(BC53="","",VLOOKUP(BC53,'【様式３－２】記載例'!$C$7:$L$48,10,FALSE))</f>
        <v/>
      </c>
      <c r="BD54" s="164" t="str">
        <f>IF(BD53="","",VLOOKUP(BD53,'【様式３－２】記載例'!$C$7:$L$48,10,FALSE))</f>
        <v/>
      </c>
      <c r="BE54" s="164" t="str">
        <f>IF(BE53="","",VLOOKUP(BE53,'【様式３－２】記載例'!$C$7:$L$48,10,FALSE))</f>
        <v/>
      </c>
      <c r="BF54" s="321">
        <f>IF($BI$3="４週",SUM(AA54:BB54),IF($BI$3="暦月",SUM(AA54:BE54),""))</f>
        <v>128</v>
      </c>
      <c r="BG54" s="322"/>
      <c r="BH54" s="323">
        <f>IF($BI$3="４週",BF54/4,IF($BI$3="暦月",(BF54/($BI$8/7)),""))</f>
        <v>32</v>
      </c>
      <c r="BI54" s="322"/>
      <c r="BJ54" s="311"/>
      <c r="BK54" s="312"/>
      <c r="BL54" s="312"/>
      <c r="BM54" s="312"/>
      <c r="BN54" s="313"/>
    </row>
    <row r="55" spans="2:66" ht="20.25" customHeight="1" x14ac:dyDescent="0.4">
      <c r="B55" s="277">
        <f>B53+1</f>
        <v>20</v>
      </c>
      <c r="C55" s="402" t="s">
        <v>114</v>
      </c>
      <c r="D55" s="404" t="s">
        <v>144</v>
      </c>
      <c r="E55" s="366"/>
      <c r="F55" s="405"/>
      <c r="G55" s="279" t="s">
        <v>102</v>
      </c>
      <c r="H55" s="280"/>
      <c r="I55" s="155"/>
      <c r="J55" s="156"/>
      <c r="K55" s="155"/>
      <c r="L55" s="156"/>
      <c r="M55" s="283" t="s">
        <v>89</v>
      </c>
      <c r="N55" s="284"/>
      <c r="O55" s="287" t="s">
        <v>106</v>
      </c>
      <c r="P55" s="288"/>
      <c r="Q55" s="288"/>
      <c r="R55" s="280"/>
      <c r="S55" s="256" t="s">
        <v>250</v>
      </c>
      <c r="T55" s="257"/>
      <c r="U55" s="257"/>
      <c r="V55" s="257"/>
      <c r="W55" s="258"/>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2"/>
      <c r="BG55" s="263"/>
      <c r="BH55" s="264"/>
      <c r="BI55" s="265"/>
      <c r="BJ55" s="266"/>
      <c r="BK55" s="267"/>
      <c r="BL55" s="267"/>
      <c r="BM55" s="267"/>
      <c r="BN55" s="268"/>
    </row>
    <row r="56" spans="2:66" ht="20.25" customHeight="1" x14ac:dyDescent="0.4">
      <c r="B56" s="297"/>
      <c r="C56" s="403"/>
      <c r="D56" s="406"/>
      <c r="E56" s="366"/>
      <c r="F56" s="405"/>
      <c r="G56" s="315"/>
      <c r="H56" s="316"/>
      <c r="I56" s="153"/>
      <c r="J56" s="154" t="str">
        <f>G55</f>
        <v>看護職員</v>
      </c>
      <c r="K56" s="153"/>
      <c r="L56" s="154" t="str">
        <f>M55</f>
        <v>A</v>
      </c>
      <c r="M56" s="317"/>
      <c r="N56" s="318"/>
      <c r="O56" s="319"/>
      <c r="P56" s="320"/>
      <c r="Q56" s="320"/>
      <c r="R56" s="316"/>
      <c r="S56" s="256"/>
      <c r="T56" s="257"/>
      <c r="U56" s="257"/>
      <c r="V56" s="257"/>
      <c r="W56" s="258"/>
      <c r="X56" s="186" t="s">
        <v>203</v>
      </c>
      <c r="Y56" s="110"/>
      <c r="Z56" s="187"/>
      <c r="AA56" s="163">
        <f>IF(AA55="","",VLOOKUP(AA55,'【様式３－２】記載例'!$C$7:$L$48,10,FALSE))</f>
        <v>8</v>
      </c>
      <c r="AB56" s="164">
        <f>IF(AB55="","",VLOOKUP(AB55,'【様式３－２】記載例'!$C$7:$L$48,10,FALSE))</f>
        <v>8</v>
      </c>
      <c r="AC56" s="164">
        <f>IF(AC55="","",VLOOKUP(AC55,'【様式３－２】記載例'!$C$7:$L$48,10,FALSE))</f>
        <v>7.9999999999999982</v>
      </c>
      <c r="AD56" s="164">
        <f>IF(AD55="","",VLOOKUP(AD55,'【様式３－２】記載例'!$C$7:$L$48,10,FALSE))</f>
        <v>7.9999999999999982</v>
      </c>
      <c r="AE56" s="164" t="str">
        <f>IF(AE55="","",VLOOKUP(AE55,'【様式３－２】記載例'!$C$7:$L$48,10,FALSE))</f>
        <v/>
      </c>
      <c r="AF56" s="164">
        <f>IF(AF55="","",VLOOKUP(AF55,'【様式３－２】記載例'!$C$7:$L$48,10,FALSE))</f>
        <v>8</v>
      </c>
      <c r="AG56" s="165" t="str">
        <f>IF(AG55="","",VLOOKUP(AG55,'【様式３－２】記載例'!$C$7:$L$48,10,FALSE))</f>
        <v/>
      </c>
      <c r="AH56" s="163" t="str">
        <f>IF(AH55="","",VLOOKUP(AH55,'【様式３－２】記載例'!$C$7:$L$48,10,FALSE))</f>
        <v/>
      </c>
      <c r="AI56" s="164">
        <f>IF(AI55="","",VLOOKUP(AI55,'【様式３－２】記載例'!$C$7:$L$48,10,FALSE))</f>
        <v>8</v>
      </c>
      <c r="AJ56" s="164">
        <f>IF(AJ55="","",VLOOKUP(AJ55,'【様式３－２】記載例'!$C$7:$L$48,10,FALSE))</f>
        <v>8</v>
      </c>
      <c r="AK56" s="164">
        <f>IF(AK55="","",VLOOKUP(AK55,'【様式３－２】記載例'!$C$7:$L$48,10,FALSE))</f>
        <v>7.9999999999999982</v>
      </c>
      <c r="AL56" s="164">
        <f>IF(AL55="","",VLOOKUP(AL55,'【様式３－２】記載例'!$C$7:$L$48,10,FALSE))</f>
        <v>7.9999999999999982</v>
      </c>
      <c r="AM56" s="164" t="str">
        <f>IF(AM55="","",VLOOKUP(AM55,'【様式３－２】記載例'!$C$7:$L$48,10,FALSE))</f>
        <v/>
      </c>
      <c r="AN56" s="165">
        <f>IF(AN55="","",VLOOKUP(AN55,'【様式３－２】記載例'!$C$7:$L$48,10,FALSE))</f>
        <v>8</v>
      </c>
      <c r="AO56" s="163">
        <f>IF(AO55="","",VLOOKUP(AO55,'【様式３－２】記載例'!$C$7:$L$48,10,FALSE))</f>
        <v>8</v>
      </c>
      <c r="AP56" s="164" t="str">
        <f>IF(AP55="","",VLOOKUP(AP55,'【様式３－２】記載例'!$C$7:$L$48,10,FALSE))</f>
        <v/>
      </c>
      <c r="AQ56" s="164">
        <f>IF(AQ55="","",VLOOKUP(AQ55,'【様式３－２】記載例'!$C$7:$L$48,10,FALSE))</f>
        <v>8</v>
      </c>
      <c r="AR56" s="164">
        <f>IF(AR55="","",VLOOKUP(AR55,'【様式３－２】記載例'!$C$7:$L$48,10,FALSE))</f>
        <v>8</v>
      </c>
      <c r="AS56" s="164">
        <f>IF(AS55="","",VLOOKUP(AS55,'【様式３－２】記載例'!$C$7:$L$48,10,FALSE))</f>
        <v>7.9999999999999982</v>
      </c>
      <c r="AT56" s="164">
        <f>IF(AT55="","",VLOOKUP(AT55,'【様式３－２】記載例'!$C$7:$L$48,10,FALSE))</f>
        <v>7.9999999999999982</v>
      </c>
      <c r="AU56" s="165" t="str">
        <f>IF(AU55="","",VLOOKUP(AU55,'【様式３－２】記載例'!$C$7:$L$48,10,FALSE))</f>
        <v/>
      </c>
      <c r="AV56" s="163">
        <f>IF(AV55="","",VLOOKUP(AV55,'【様式３－２】記載例'!$C$7:$L$48,10,FALSE))</f>
        <v>8</v>
      </c>
      <c r="AW56" s="164" t="str">
        <f>IF(AW55="","",VLOOKUP(AW55,'【様式３－２】記載例'!$C$7:$L$48,10,FALSE))</f>
        <v/>
      </c>
      <c r="AX56" s="164" t="str">
        <f>IF(AX55="","",VLOOKUP(AX55,'【様式３－２】記載例'!$C$7:$L$48,10,FALSE))</f>
        <v/>
      </c>
      <c r="AY56" s="164">
        <f>IF(AY55="","",VLOOKUP(AY55,'【様式３－２】記載例'!$C$7:$L$48,10,FALSE))</f>
        <v>8</v>
      </c>
      <c r="AZ56" s="164">
        <f>IF(AZ55="","",VLOOKUP(AZ55,'【様式３－２】記載例'!$C$7:$L$48,10,FALSE))</f>
        <v>8</v>
      </c>
      <c r="BA56" s="164">
        <f>IF(BA55="","",VLOOKUP(BA55,'【様式３－２】記載例'!$C$7:$L$48,10,FALSE))</f>
        <v>7.9999999999999982</v>
      </c>
      <c r="BB56" s="165">
        <f>IF(BB55="","",VLOOKUP(BB55,'【様式３－２】記載例'!$C$7:$L$48,10,FALSE))</f>
        <v>7.9999999999999982</v>
      </c>
      <c r="BC56" s="163" t="str">
        <f>IF(BC55="","",VLOOKUP(BC55,'【様式３－２】記載例'!$C$7:$L$48,10,FALSE))</f>
        <v/>
      </c>
      <c r="BD56" s="164" t="str">
        <f>IF(BD55="","",VLOOKUP(BD55,'【様式３－２】記載例'!$C$7:$L$48,10,FALSE))</f>
        <v/>
      </c>
      <c r="BE56" s="164" t="str">
        <f>IF(BE55="","",VLOOKUP(BE55,'【様式３－２】記載例'!$C$7:$L$48,10,FALSE))</f>
        <v/>
      </c>
      <c r="BF56" s="321">
        <f>IF($BI$3="４週",SUM(AA56:BB56),IF($BI$3="暦月",SUM(AA56:BE56),""))</f>
        <v>160</v>
      </c>
      <c r="BG56" s="322"/>
      <c r="BH56" s="323">
        <f>IF($BI$3="４週",BF56/4,IF($BI$3="暦月",(BF56/($BI$8/7)),""))</f>
        <v>40</v>
      </c>
      <c r="BI56" s="322"/>
      <c r="BJ56" s="311"/>
      <c r="BK56" s="312"/>
      <c r="BL56" s="312"/>
      <c r="BM56" s="312"/>
      <c r="BN56" s="313"/>
    </row>
    <row r="57" spans="2:66" ht="20.25" customHeight="1" x14ac:dyDescent="0.4">
      <c r="B57" s="277">
        <f>B55+1</f>
        <v>21</v>
      </c>
      <c r="C57" s="402"/>
      <c r="D57" s="404" t="s">
        <v>144</v>
      </c>
      <c r="E57" s="366"/>
      <c r="F57" s="405"/>
      <c r="G57" s="279" t="s">
        <v>103</v>
      </c>
      <c r="H57" s="280"/>
      <c r="I57" s="153"/>
      <c r="J57" s="154"/>
      <c r="K57" s="153"/>
      <c r="L57" s="154"/>
      <c r="M57" s="283" t="s">
        <v>89</v>
      </c>
      <c r="N57" s="284"/>
      <c r="O57" s="287" t="s">
        <v>19</v>
      </c>
      <c r="P57" s="288"/>
      <c r="Q57" s="288"/>
      <c r="R57" s="280"/>
      <c r="S57" s="256" t="s">
        <v>251</v>
      </c>
      <c r="T57" s="257"/>
      <c r="U57" s="257"/>
      <c r="V57" s="257"/>
      <c r="W57" s="258"/>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2"/>
      <c r="BG57" s="263"/>
      <c r="BH57" s="264"/>
      <c r="BI57" s="265"/>
      <c r="BJ57" s="266"/>
      <c r="BK57" s="267"/>
      <c r="BL57" s="267"/>
      <c r="BM57" s="267"/>
      <c r="BN57" s="268"/>
    </row>
    <row r="58" spans="2:66" ht="20.25" customHeight="1" x14ac:dyDescent="0.4">
      <c r="B58" s="297"/>
      <c r="C58" s="403"/>
      <c r="D58" s="406"/>
      <c r="E58" s="366"/>
      <c r="F58" s="405"/>
      <c r="G58" s="315"/>
      <c r="H58" s="316"/>
      <c r="I58" s="153"/>
      <c r="J58" s="154" t="str">
        <f>G57</f>
        <v>介護職員</v>
      </c>
      <c r="K58" s="153"/>
      <c r="L58" s="154" t="str">
        <f>M57</f>
        <v>A</v>
      </c>
      <c r="M58" s="317"/>
      <c r="N58" s="318"/>
      <c r="O58" s="319"/>
      <c r="P58" s="320"/>
      <c r="Q58" s="320"/>
      <c r="R58" s="316"/>
      <c r="S58" s="256"/>
      <c r="T58" s="257"/>
      <c r="U58" s="257"/>
      <c r="V58" s="257"/>
      <c r="W58" s="258"/>
      <c r="X58" s="186" t="s">
        <v>203</v>
      </c>
      <c r="Y58" s="110"/>
      <c r="Z58" s="187"/>
      <c r="AA58" s="163" t="str">
        <f>IF(AA57="","",VLOOKUP(AA57,'【様式３－２】記載例'!$C$7:$L$48,10,FALSE))</f>
        <v/>
      </c>
      <c r="AB58" s="164">
        <f>IF(AB57="","",VLOOKUP(AB57,'【様式３－２】記載例'!$C$7:$L$48,10,FALSE))</f>
        <v>8</v>
      </c>
      <c r="AC58" s="164">
        <f>IF(AC57="","",VLOOKUP(AC57,'【様式３－２】記載例'!$C$7:$L$48,10,FALSE))</f>
        <v>8</v>
      </c>
      <c r="AD58" s="164">
        <f>IF(AD57="","",VLOOKUP(AD57,'【様式３－２】記載例'!$C$7:$L$48,10,FALSE))</f>
        <v>8</v>
      </c>
      <c r="AE58" s="164">
        <f>IF(AE57="","",VLOOKUP(AE57,'【様式３－２】記載例'!$C$7:$L$48,10,FALSE))</f>
        <v>7.9999999999999982</v>
      </c>
      <c r="AF58" s="164" t="str">
        <f>IF(AF57="","",VLOOKUP(AF57,'【様式３－２】記載例'!$C$7:$L$48,10,FALSE))</f>
        <v/>
      </c>
      <c r="AG58" s="165">
        <f>IF(AG57="","",VLOOKUP(AG57,'【様式３－２】記載例'!$C$7:$L$48,10,FALSE))</f>
        <v>8</v>
      </c>
      <c r="AH58" s="163">
        <f>IF(AH57="","",VLOOKUP(AH57,'【様式３－２】記載例'!$C$7:$L$48,10,FALSE))</f>
        <v>8</v>
      </c>
      <c r="AI58" s="164" t="str">
        <f>IF(AI57="","",VLOOKUP(AI57,'【様式３－２】記載例'!$C$7:$L$48,10,FALSE))</f>
        <v/>
      </c>
      <c r="AJ58" s="164">
        <f>IF(AJ57="","",VLOOKUP(AJ57,'【様式３－２】記載例'!$C$7:$L$48,10,FALSE))</f>
        <v>8</v>
      </c>
      <c r="AK58" s="164">
        <f>IF(AK57="","",VLOOKUP(AK57,'【様式３－２】記載例'!$C$7:$L$48,10,FALSE))</f>
        <v>8</v>
      </c>
      <c r="AL58" s="164">
        <f>IF(AL57="","",VLOOKUP(AL57,'【様式３－２】記載例'!$C$7:$L$48,10,FALSE))</f>
        <v>8</v>
      </c>
      <c r="AM58" s="164">
        <f>IF(AM57="","",VLOOKUP(AM57,'【様式３－２】記載例'!$C$7:$L$48,10,FALSE))</f>
        <v>7.9999999999999982</v>
      </c>
      <c r="AN58" s="165" t="str">
        <f>IF(AN57="","",VLOOKUP(AN57,'【様式３－２】記載例'!$C$7:$L$48,10,FALSE))</f>
        <v/>
      </c>
      <c r="AO58" s="163">
        <f>IF(AO57="","",VLOOKUP(AO57,'【様式３－２】記載例'!$C$7:$L$48,10,FALSE))</f>
        <v>8</v>
      </c>
      <c r="AP58" s="164">
        <f>IF(AP57="","",VLOOKUP(AP57,'【様式３－２】記載例'!$C$7:$L$48,10,FALSE))</f>
        <v>7.9999999999999982</v>
      </c>
      <c r="AQ58" s="164" t="str">
        <f>IF(AQ57="","",VLOOKUP(AQ57,'【様式３－２】記載例'!$C$7:$L$48,10,FALSE))</f>
        <v/>
      </c>
      <c r="AR58" s="164">
        <f>IF(AR57="","",VLOOKUP(AR57,'【様式３－２】記載例'!$C$7:$L$48,10,FALSE))</f>
        <v>8</v>
      </c>
      <c r="AS58" s="164">
        <f>IF(AS57="","",VLOOKUP(AS57,'【様式３－２】記載例'!$C$7:$L$48,10,FALSE))</f>
        <v>8</v>
      </c>
      <c r="AT58" s="164">
        <f>IF(AT57="","",VLOOKUP(AT57,'【様式３－２】記載例'!$C$7:$L$48,10,FALSE))</f>
        <v>8</v>
      </c>
      <c r="AU58" s="165" t="str">
        <f>IF(AU57="","",VLOOKUP(AU57,'【様式３－２】記載例'!$C$7:$L$48,10,FALSE))</f>
        <v/>
      </c>
      <c r="AV58" s="163" t="str">
        <f>IF(AV57="","",VLOOKUP(AV57,'【様式３－２】記載例'!$C$7:$L$48,10,FALSE))</f>
        <v/>
      </c>
      <c r="AW58" s="164">
        <f>IF(AW57="","",VLOOKUP(AW57,'【様式３－２】記載例'!$C$7:$L$48,10,FALSE))</f>
        <v>8</v>
      </c>
      <c r="AX58" s="164">
        <f>IF(AX57="","",VLOOKUP(AX57,'【様式３－２】記載例'!$C$7:$L$48,10,FALSE))</f>
        <v>7.9999999999999982</v>
      </c>
      <c r="AY58" s="164" t="str">
        <f>IF(AY57="","",VLOOKUP(AY57,'【様式３－２】記載例'!$C$7:$L$48,10,FALSE))</f>
        <v/>
      </c>
      <c r="AZ58" s="164">
        <f>IF(AZ57="","",VLOOKUP(AZ57,'【様式３－２】記載例'!$C$7:$L$48,10,FALSE))</f>
        <v>8</v>
      </c>
      <c r="BA58" s="164">
        <f>IF(BA57="","",VLOOKUP(BA57,'【様式３－２】記載例'!$C$7:$L$48,10,FALSE))</f>
        <v>8</v>
      </c>
      <c r="BB58" s="165">
        <f>IF(BB57="","",VLOOKUP(BB57,'【様式３－２】記載例'!$C$7:$L$48,10,FALSE))</f>
        <v>8</v>
      </c>
      <c r="BC58" s="163" t="str">
        <f>IF(BC57="","",VLOOKUP(BC57,'【様式３－２】記載例'!$C$7:$L$48,10,FALSE))</f>
        <v/>
      </c>
      <c r="BD58" s="164" t="str">
        <f>IF(BD57="","",VLOOKUP(BD57,'【様式３－２】記載例'!$C$7:$L$48,10,FALSE))</f>
        <v/>
      </c>
      <c r="BE58" s="164" t="str">
        <f>IF(BE57="","",VLOOKUP(BE57,'【様式３－２】記載例'!$C$7:$L$48,10,FALSE))</f>
        <v/>
      </c>
      <c r="BF58" s="321">
        <f>IF($BI$3="４週",SUM(AA58:BB58),IF($BI$3="暦月",SUM(AA58:BE58),""))</f>
        <v>160</v>
      </c>
      <c r="BG58" s="322"/>
      <c r="BH58" s="323">
        <f>IF($BI$3="４週",BF58/4,IF($BI$3="暦月",(BF58/($BI$8/7)),""))</f>
        <v>40</v>
      </c>
      <c r="BI58" s="322"/>
      <c r="BJ58" s="311"/>
      <c r="BK58" s="312"/>
      <c r="BL58" s="312"/>
      <c r="BM58" s="312"/>
      <c r="BN58" s="313"/>
    </row>
    <row r="59" spans="2:66" ht="20.25" customHeight="1" x14ac:dyDescent="0.4">
      <c r="B59" s="277">
        <f>B57+1</f>
        <v>22</v>
      </c>
      <c r="C59" s="402"/>
      <c r="D59" s="404" t="s">
        <v>144</v>
      </c>
      <c r="E59" s="366"/>
      <c r="F59" s="405"/>
      <c r="G59" s="279" t="s">
        <v>103</v>
      </c>
      <c r="H59" s="280"/>
      <c r="I59" s="153"/>
      <c r="J59" s="154"/>
      <c r="K59" s="153"/>
      <c r="L59" s="154"/>
      <c r="M59" s="283" t="s">
        <v>89</v>
      </c>
      <c r="N59" s="284"/>
      <c r="O59" s="287" t="s">
        <v>90</v>
      </c>
      <c r="P59" s="288"/>
      <c r="Q59" s="288"/>
      <c r="R59" s="280"/>
      <c r="S59" s="256" t="s">
        <v>154</v>
      </c>
      <c r="T59" s="257"/>
      <c r="U59" s="257"/>
      <c r="V59" s="257"/>
      <c r="W59" s="258"/>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2"/>
      <c r="BG59" s="263"/>
      <c r="BH59" s="264"/>
      <c r="BI59" s="265"/>
      <c r="BJ59" s="266"/>
      <c r="BK59" s="267"/>
      <c r="BL59" s="267"/>
      <c r="BM59" s="267"/>
      <c r="BN59" s="268"/>
    </row>
    <row r="60" spans="2:66" ht="20.25" customHeight="1" x14ac:dyDescent="0.4">
      <c r="B60" s="297"/>
      <c r="C60" s="403"/>
      <c r="D60" s="406"/>
      <c r="E60" s="366"/>
      <c r="F60" s="405"/>
      <c r="G60" s="315"/>
      <c r="H60" s="316"/>
      <c r="I60" s="153"/>
      <c r="J60" s="154" t="str">
        <f>G59</f>
        <v>介護職員</v>
      </c>
      <c r="K60" s="153"/>
      <c r="L60" s="154" t="str">
        <f>M59</f>
        <v>A</v>
      </c>
      <c r="M60" s="317"/>
      <c r="N60" s="318"/>
      <c r="O60" s="319"/>
      <c r="P60" s="320"/>
      <c r="Q60" s="320"/>
      <c r="R60" s="316"/>
      <c r="S60" s="256"/>
      <c r="T60" s="257"/>
      <c r="U60" s="257"/>
      <c r="V60" s="257"/>
      <c r="W60" s="258"/>
      <c r="X60" s="186" t="s">
        <v>203</v>
      </c>
      <c r="Y60" s="110"/>
      <c r="Z60" s="187"/>
      <c r="AA60" s="163">
        <f>IF(AA59="","",VLOOKUP(AA59,'【様式３－２】記載例'!$C$7:$L$48,10,FALSE))</f>
        <v>8</v>
      </c>
      <c r="AB60" s="164" t="str">
        <f>IF(AB59="","",VLOOKUP(AB59,'【様式３－２】記載例'!$C$7:$L$48,10,FALSE))</f>
        <v/>
      </c>
      <c r="AC60" s="164">
        <f>IF(AC59="","",VLOOKUP(AC59,'【様式３－２】記載例'!$C$7:$L$48,10,FALSE))</f>
        <v>8</v>
      </c>
      <c r="AD60" s="164">
        <f>IF(AD59="","",VLOOKUP(AD59,'【様式３－２】記載例'!$C$7:$L$48,10,FALSE))</f>
        <v>8</v>
      </c>
      <c r="AE60" s="164">
        <f>IF(AE59="","",VLOOKUP(AE59,'【様式３－２】記載例'!$C$7:$L$48,10,FALSE))</f>
        <v>8</v>
      </c>
      <c r="AF60" s="164">
        <f>IF(AF59="","",VLOOKUP(AF59,'【様式３－２】記載例'!$C$7:$L$48,10,FALSE))</f>
        <v>7.9999999999999982</v>
      </c>
      <c r="AG60" s="165" t="str">
        <f>IF(AG59="","",VLOOKUP(AG59,'【様式３－２】記載例'!$C$7:$L$48,10,FALSE))</f>
        <v/>
      </c>
      <c r="AH60" s="163">
        <f>IF(AH59="","",VLOOKUP(AH59,'【様式３－２】記載例'!$C$7:$L$48,10,FALSE))</f>
        <v>7.9999999999999982</v>
      </c>
      <c r="AI60" s="164">
        <f>IF(AI59="","",VLOOKUP(AI59,'【様式３－２】記載例'!$C$7:$L$48,10,FALSE))</f>
        <v>8</v>
      </c>
      <c r="AJ60" s="164" t="str">
        <f>IF(AJ59="","",VLOOKUP(AJ59,'【様式３－２】記載例'!$C$7:$L$48,10,FALSE))</f>
        <v/>
      </c>
      <c r="AK60" s="164">
        <f>IF(AK59="","",VLOOKUP(AK59,'【様式３－２】記載例'!$C$7:$L$48,10,FALSE))</f>
        <v>8</v>
      </c>
      <c r="AL60" s="164">
        <f>IF(AL59="","",VLOOKUP(AL59,'【様式３－２】記載例'!$C$7:$L$48,10,FALSE))</f>
        <v>8</v>
      </c>
      <c r="AM60" s="164">
        <f>IF(AM59="","",VLOOKUP(AM59,'【様式３－２】記載例'!$C$7:$L$48,10,FALSE))</f>
        <v>8</v>
      </c>
      <c r="AN60" s="165" t="str">
        <f>IF(AN59="","",VLOOKUP(AN59,'【様式３－２】記載例'!$C$7:$L$48,10,FALSE))</f>
        <v/>
      </c>
      <c r="AO60" s="163">
        <f>IF(AO59="","",VLOOKUP(AO59,'【様式３－２】記載例'!$C$7:$L$48,10,FALSE))</f>
        <v>7.9999999999999982</v>
      </c>
      <c r="AP60" s="164">
        <f>IF(AP59="","",VLOOKUP(AP59,'【様式３－２】記載例'!$C$7:$L$48,10,FALSE))</f>
        <v>8</v>
      </c>
      <c r="AQ60" s="164" t="str">
        <f>IF(AQ59="","",VLOOKUP(AQ59,'【様式３－２】記載例'!$C$7:$L$48,10,FALSE))</f>
        <v/>
      </c>
      <c r="AR60" s="164" t="str">
        <f>IF(AR59="","",VLOOKUP(AR59,'【様式３－２】記載例'!$C$7:$L$48,10,FALSE))</f>
        <v/>
      </c>
      <c r="AS60" s="164">
        <f>IF(AS59="","",VLOOKUP(AS59,'【様式３－２】記載例'!$C$7:$L$48,10,FALSE))</f>
        <v>8</v>
      </c>
      <c r="AT60" s="164">
        <f>IF(AT59="","",VLOOKUP(AT59,'【様式３－２】記載例'!$C$7:$L$48,10,FALSE))</f>
        <v>8</v>
      </c>
      <c r="AU60" s="165">
        <f>IF(AU59="","",VLOOKUP(AU59,'【様式３－２】記載例'!$C$7:$L$48,10,FALSE))</f>
        <v>7.9999999999999982</v>
      </c>
      <c r="AV60" s="163">
        <f>IF(AV59="","",VLOOKUP(AV59,'【様式３－２】記載例'!$C$7:$L$48,10,FALSE))</f>
        <v>7.9999999999999982</v>
      </c>
      <c r="AW60" s="164" t="str">
        <f>IF(AW59="","",VLOOKUP(AW59,'【様式３－２】記載例'!$C$7:$L$48,10,FALSE))</f>
        <v/>
      </c>
      <c r="AX60" s="164">
        <f>IF(AX59="","",VLOOKUP(AX59,'【様式３－２】記載例'!$C$7:$L$48,10,FALSE))</f>
        <v>8</v>
      </c>
      <c r="AY60" s="164">
        <f>IF(AY59="","",VLOOKUP(AY59,'【様式３－２】記載例'!$C$7:$L$48,10,FALSE))</f>
        <v>7.9999999999999982</v>
      </c>
      <c r="AZ60" s="164" t="str">
        <f>IF(AZ59="","",VLOOKUP(AZ59,'【様式３－２】記載例'!$C$7:$L$48,10,FALSE))</f>
        <v/>
      </c>
      <c r="BA60" s="164">
        <f>IF(BA59="","",VLOOKUP(BA59,'【様式３－２】記載例'!$C$7:$L$48,10,FALSE))</f>
        <v>8</v>
      </c>
      <c r="BB60" s="165">
        <f>IF(BB59="","",VLOOKUP(BB59,'【様式３－２】記載例'!$C$7:$L$48,10,FALSE))</f>
        <v>8</v>
      </c>
      <c r="BC60" s="163" t="str">
        <f>IF(BC59="","",VLOOKUP(BC59,'【様式３－２】記載例'!$C$7:$L$48,10,FALSE))</f>
        <v/>
      </c>
      <c r="BD60" s="164" t="str">
        <f>IF(BD59="","",VLOOKUP(BD59,'【様式３－２】記載例'!$C$7:$L$48,10,FALSE))</f>
        <v/>
      </c>
      <c r="BE60" s="164" t="str">
        <f>IF(BE59="","",VLOOKUP(BE59,'【様式３－２】記載例'!$C$7:$L$48,10,FALSE))</f>
        <v/>
      </c>
      <c r="BF60" s="321">
        <f>IF($BI$3="４週",SUM(AA60:BB60),IF($BI$3="暦月",SUM(AA60:BE60),""))</f>
        <v>160</v>
      </c>
      <c r="BG60" s="322"/>
      <c r="BH60" s="323">
        <f>IF($BI$3="４週",BF60/4,IF($BI$3="暦月",(BF60/($BI$8/7)),""))</f>
        <v>40</v>
      </c>
      <c r="BI60" s="322"/>
      <c r="BJ60" s="311"/>
      <c r="BK60" s="312"/>
      <c r="BL60" s="312"/>
      <c r="BM60" s="312"/>
      <c r="BN60" s="313"/>
    </row>
    <row r="61" spans="2:66" ht="20.25" customHeight="1" x14ac:dyDescent="0.4">
      <c r="B61" s="277">
        <f>B59+1</f>
        <v>23</v>
      </c>
      <c r="C61" s="402"/>
      <c r="D61" s="404" t="s">
        <v>144</v>
      </c>
      <c r="E61" s="366"/>
      <c r="F61" s="405"/>
      <c r="G61" s="279" t="s">
        <v>103</v>
      </c>
      <c r="H61" s="280"/>
      <c r="I61" s="153"/>
      <c r="J61" s="154"/>
      <c r="K61" s="153"/>
      <c r="L61" s="154"/>
      <c r="M61" s="283" t="s">
        <v>89</v>
      </c>
      <c r="N61" s="284"/>
      <c r="O61" s="287" t="s">
        <v>90</v>
      </c>
      <c r="P61" s="288"/>
      <c r="Q61" s="288"/>
      <c r="R61" s="280"/>
      <c r="S61" s="256" t="s">
        <v>252</v>
      </c>
      <c r="T61" s="257"/>
      <c r="U61" s="257"/>
      <c r="V61" s="257"/>
      <c r="W61" s="258"/>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302</v>
      </c>
      <c r="BA61" s="96"/>
      <c r="BB61" s="97" t="s">
        <v>198</v>
      </c>
      <c r="BC61" s="95"/>
      <c r="BD61" s="96"/>
      <c r="BE61" s="98"/>
      <c r="BF61" s="262"/>
      <c r="BG61" s="263"/>
      <c r="BH61" s="264"/>
      <c r="BI61" s="265"/>
      <c r="BJ61" s="266"/>
      <c r="BK61" s="267"/>
      <c r="BL61" s="267"/>
      <c r="BM61" s="267"/>
      <c r="BN61" s="268"/>
    </row>
    <row r="62" spans="2:66" ht="20.25" customHeight="1" x14ac:dyDescent="0.4">
      <c r="B62" s="297"/>
      <c r="C62" s="403"/>
      <c r="D62" s="406"/>
      <c r="E62" s="366"/>
      <c r="F62" s="405"/>
      <c r="G62" s="315"/>
      <c r="H62" s="316"/>
      <c r="I62" s="153"/>
      <c r="J62" s="154" t="str">
        <f>G61</f>
        <v>介護職員</v>
      </c>
      <c r="K62" s="153"/>
      <c r="L62" s="154" t="str">
        <f>M61</f>
        <v>A</v>
      </c>
      <c r="M62" s="317"/>
      <c r="N62" s="318"/>
      <c r="O62" s="319"/>
      <c r="P62" s="320"/>
      <c r="Q62" s="320"/>
      <c r="R62" s="316"/>
      <c r="S62" s="256"/>
      <c r="T62" s="257"/>
      <c r="U62" s="257"/>
      <c r="V62" s="257"/>
      <c r="W62" s="258"/>
      <c r="X62" s="186" t="s">
        <v>203</v>
      </c>
      <c r="Y62" s="110"/>
      <c r="Z62" s="187"/>
      <c r="AA62" s="163">
        <f>IF(AA61="","",VLOOKUP(AA61,'【様式３－２】記載例'!$C$7:$L$48,10,FALSE))</f>
        <v>7.9999999999999982</v>
      </c>
      <c r="AB62" s="164">
        <f>IF(AB61="","",VLOOKUP(AB61,'【様式３－２】記載例'!$C$7:$L$48,10,FALSE))</f>
        <v>8</v>
      </c>
      <c r="AC62" s="164" t="str">
        <f>IF(AC61="","",VLOOKUP(AC61,'【様式３－２】記載例'!$C$7:$L$48,10,FALSE))</f>
        <v/>
      </c>
      <c r="AD62" s="164">
        <f>IF(AD61="","",VLOOKUP(AD61,'【様式３－２】記載例'!$C$7:$L$48,10,FALSE))</f>
        <v>8</v>
      </c>
      <c r="AE62" s="164">
        <f>IF(AE61="","",VLOOKUP(AE61,'【様式３－２】記載例'!$C$7:$L$48,10,FALSE))</f>
        <v>8</v>
      </c>
      <c r="AF62" s="164" t="str">
        <f>IF(AF61="","",VLOOKUP(AF61,'【様式３－２】記載例'!$C$7:$L$48,10,FALSE))</f>
        <v/>
      </c>
      <c r="AG62" s="165">
        <f>IF(AG61="","",VLOOKUP(AG61,'【様式３－２】記載例'!$C$7:$L$48,10,FALSE))</f>
        <v>7.9999999999999982</v>
      </c>
      <c r="AH62" s="163">
        <f>IF(AH61="","",VLOOKUP(AH61,'【様式３－２】記載例'!$C$7:$L$48,10,FALSE))</f>
        <v>8</v>
      </c>
      <c r="AI62" s="164">
        <f>IF(AI61="","",VLOOKUP(AI61,'【様式３－２】記載例'!$C$7:$L$48,10,FALSE))</f>
        <v>8</v>
      </c>
      <c r="AJ62" s="164">
        <f>IF(AJ61="","",VLOOKUP(AJ61,'【様式３－２】記載例'!$C$7:$L$48,10,FALSE))</f>
        <v>7.9999999999999982</v>
      </c>
      <c r="AK62" s="164" t="str">
        <f>IF(AK61="","",VLOOKUP(AK61,'【様式３－２】記載例'!$C$7:$L$48,10,FALSE))</f>
        <v/>
      </c>
      <c r="AL62" s="164">
        <f>IF(AL61="","",VLOOKUP(AL61,'【様式３－２】記載例'!$C$7:$L$48,10,FALSE))</f>
        <v>8</v>
      </c>
      <c r="AM62" s="164">
        <f>IF(AM61="","",VLOOKUP(AM61,'【様式３－２】記載例'!$C$7:$L$48,10,FALSE))</f>
        <v>8</v>
      </c>
      <c r="AN62" s="165" t="str">
        <f>IF(AN61="","",VLOOKUP(AN61,'【様式３－２】記載例'!$C$7:$L$48,10,FALSE))</f>
        <v/>
      </c>
      <c r="AO62" s="163">
        <f>IF(AO61="","",VLOOKUP(AO61,'【様式３－２】記載例'!$C$7:$L$48,10,FALSE))</f>
        <v>8</v>
      </c>
      <c r="AP62" s="164" t="str">
        <f>IF(AP61="","",VLOOKUP(AP61,'【様式３－２】記載例'!$C$7:$L$48,10,FALSE))</f>
        <v/>
      </c>
      <c r="AQ62" s="164">
        <f>IF(AQ61="","",VLOOKUP(AQ61,'【様式３－２】記載例'!$C$7:$L$48,10,FALSE))</f>
        <v>8</v>
      </c>
      <c r="AR62" s="164">
        <f>IF(AR61="","",VLOOKUP(AR61,'【様式３－２】記載例'!$C$7:$L$48,10,FALSE))</f>
        <v>8</v>
      </c>
      <c r="AS62" s="164" t="str">
        <f>IF(AS61="","",VLOOKUP(AS61,'【様式３－２】記載例'!$C$7:$L$48,10,FALSE))</f>
        <v/>
      </c>
      <c r="AT62" s="164">
        <f>IF(AT61="","",VLOOKUP(AT61,'【様式３－２】記載例'!$C$7:$L$48,10,FALSE))</f>
        <v>8</v>
      </c>
      <c r="AU62" s="165">
        <f>IF(AU61="","",VLOOKUP(AU61,'【様式３－２】記載例'!$C$7:$L$48,10,FALSE))</f>
        <v>8</v>
      </c>
      <c r="AV62" s="163">
        <f>IF(AV61="","",VLOOKUP(AV61,'【様式３－２】記載例'!$C$7:$L$48,10,FALSE))</f>
        <v>8</v>
      </c>
      <c r="AW62" s="164">
        <f>IF(AW61="","",VLOOKUP(AW61,'【様式３－２】記載例'!$C$7:$L$48,10,FALSE))</f>
        <v>7.9999999999999982</v>
      </c>
      <c r="AX62" s="164" t="str">
        <f>IF(AX61="","",VLOOKUP(AX61,'【様式３－２】記載例'!$C$7:$L$48,10,FALSE))</f>
        <v/>
      </c>
      <c r="AY62" s="164">
        <f>IF(AY61="","",VLOOKUP(AY61,'【様式３－２】記載例'!$C$7:$L$48,10,FALSE))</f>
        <v>8</v>
      </c>
      <c r="AZ62" s="164">
        <f>IF(AZ61="","",VLOOKUP(AZ61,'【様式３－２】記載例'!$C$7:$L$48,10,FALSE))</f>
        <v>8</v>
      </c>
      <c r="BA62" s="164" t="str">
        <f>IF(BA61="","",VLOOKUP(BA61,'【様式３－２】記載例'!$C$7:$L$48,10,FALSE))</f>
        <v/>
      </c>
      <c r="BB62" s="165">
        <f>IF(BB61="","",VLOOKUP(BB61,'【様式３－２】記載例'!$C$7:$L$48,10,FALSE))</f>
        <v>8</v>
      </c>
      <c r="BC62" s="163" t="str">
        <f>IF(BC61="","",VLOOKUP(BC61,'【様式３－２】記載例'!$C$7:$L$48,10,FALSE))</f>
        <v/>
      </c>
      <c r="BD62" s="164" t="str">
        <f>IF(BD61="","",VLOOKUP(BD61,'【様式３－２】記載例'!$C$7:$L$48,10,FALSE))</f>
        <v/>
      </c>
      <c r="BE62" s="164" t="str">
        <f>IF(BE61="","",VLOOKUP(BE61,'【様式３－２】記載例'!$C$7:$L$48,10,FALSE))</f>
        <v/>
      </c>
      <c r="BF62" s="321">
        <f>IF($BI$3="４週",SUM(AA62:BB62),IF($BI$3="暦月",SUM(AA62:BE62),""))</f>
        <v>160</v>
      </c>
      <c r="BG62" s="322"/>
      <c r="BH62" s="323">
        <f>IF($BI$3="４週",BF62/4,IF($BI$3="暦月",(BF62/($BI$8/7)),""))</f>
        <v>40</v>
      </c>
      <c r="BI62" s="322"/>
      <c r="BJ62" s="311"/>
      <c r="BK62" s="312"/>
      <c r="BL62" s="312"/>
      <c r="BM62" s="312"/>
      <c r="BN62" s="313"/>
    </row>
    <row r="63" spans="2:66" ht="20.25" customHeight="1" x14ac:dyDescent="0.4">
      <c r="B63" s="277">
        <f>B61+1</f>
        <v>24</v>
      </c>
      <c r="C63" s="402"/>
      <c r="D63" s="404" t="s">
        <v>144</v>
      </c>
      <c r="E63" s="366"/>
      <c r="F63" s="405"/>
      <c r="G63" s="279" t="s">
        <v>103</v>
      </c>
      <c r="H63" s="280"/>
      <c r="I63" s="153"/>
      <c r="J63" s="154"/>
      <c r="K63" s="153"/>
      <c r="L63" s="154"/>
      <c r="M63" s="283" t="s">
        <v>100</v>
      </c>
      <c r="N63" s="284"/>
      <c r="O63" s="287" t="s">
        <v>90</v>
      </c>
      <c r="P63" s="288"/>
      <c r="Q63" s="288"/>
      <c r="R63" s="280"/>
      <c r="S63" s="256" t="s">
        <v>155</v>
      </c>
      <c r="T63" s="257"/>
      <c r="U63" s="257"/>
      <c r="V63" s="257"/>
      <c r="W63" s="258"/>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2"/>
      <c r="BG63" s="263"/>
      <c r="BH63" s="264"/>
      <c r="BI63" s="265"/>
      <c r="BJ63" s="266"/>
      <c r="BK63" s="267"/>
      <c r="BL63" s="267"/>
      <c r="BM63" s="267"/>
      <c r="BN63" s="268"/>
    </row>
    <row r="64" spans="2:66" ht="20.25" customHeight="1" x14ac:dyDescent="0.4">
      <c r="B64" s="297"/>
      <c r="C64" s="403"/>
      <c r="D64" s="406"/>
      <c r="E64" s="366"/>
      <c r="F64" s="405"/>
      <c r="G64" s="315"/>
      <c r="H64" s="316"/>
      <c r="I64" s="153"/>
      <c r="J64" s="154" t="str">
        <f>G63</f>
        <v>介護職員</v>
      </c>
      <c r="K64" s="153"/>
      <c r="L64" s="154" t="str">
        <f>M63</f>
        <v>C</v>
      </c>
      <c r="M64" s="317"/>
      <c r="N64" s="318"/>
      <c r="O64" s="319"/>
      <c r="P64" s="320"/>
      <c r="Q64" s="320"/>
      <c r="R64" s="316"/>
      <c r="S64" s="256"/>
      <c r="T64" s="257"/>
      <c r="U64" s="257"/>
      <c r="V64" s="257"/>
      <c r="W64" s="258"/>
      <c r="X64" s="186" t="s">
        <v>203</v>
      </c>
      <c r="Y64" s="110"/>
      <c r="Z64" s="187"/>
      <c r="AA64" s="163" t="str">
        <f>IF(AA63="","",VLOOKUP(AA63,'【様式３－２】記載例'!$C$7:$L$48,10,FALSE))</f>
        <v/>
      </c>
      <c r="AB64" s="164">
        <f>IF(AB63="","",VLOOKUP(AB63,'【様式３－２】記載例'!$C$7:$L$48,10,FALSE))</f>
        <v>7.9999999999999982</v>
      </c>
      <c r="AC64" s="164">
        <f>IF(AC63="","",VLOOKUP(AC63,'【様式３－２】記載例'!$C$7:$L$48,10,FALSE))</f>
        <v>8</v>
      </c>
      <c r="AD64" s="164" t="str">
        <f>IF(AD63="","",VLOOKUP(AD63,'【様式３－２】記載例'!$C$7:$L$48,10,FALSE))</f>
        <v/>
      </c>
      <c r="AE64" s="164">
        <f>IF(AE63="","",VLOOKUP(AE63,'【様式３－２】記載例'!$C$7:$L$48,10,FALSE))</f>
        <v>8</v>
      </c>
      <c r="AF64" s="164">
        <f>IF(AF63="","",VLOOKUP(AF63,'【様式３－２】記載例'!$C$7:$L$48,10,FALSE))</f>
        <v>8</v>
      </c>
      <c r="AG64" s="165" t="str">
        <f>IF(AG63="","",VLOOKUP(AG63,'【様式３－２】記載例'!$C$7:$L$48,10,FALSE))</f>
        <v/>
      </c>
      <c r="AH64" s="163" t="str">
        <f>IF(AH63="","",VLOOKUP(AH63,'【様式３－２】記載例'!$C$7:$L$48,10,FALSE))</f>
        <v/>
      </c>
      <c r="AI64" s="164">
        <f>IF(AI63="","",VLOOKUP(AI63,'【様式３－２】記載例'!$C$7:$L$48,10,FALSE))</f>
        <v>7.9999999999999982</v>
      </c>
      <c r="AJ64" s="164">
        <f>IF(AJ63="","",VLOOKUP(AJ63,'【様式３－２】記載例'!$C$7:$L$48,10,FALSE))</f>
        <v>8</v>
      </c>
      <c r="AK64" s="164">
        <f>IF(AK63="","",VLOOKUP(AK63,'【様式３－２】記載例'!$C$7:$L$48,10,FALSE))</f>
        <v>8</v>
      </c>
      <c r="AL64" s="164" t="str">
        <f>IF(AL63="","",VLOOKUP(AL63,'【様式３－２】記載例'!$C$7:$L$48,10,FALSE))</f>
        <v/>
      </c>
      <c r="AM64" s="164" t="str">
        <f>IF(AM63="","",VLOOKUP(AM63,'【様式３－２】記載例'!$C$7:$L$48,10,FALSE))</f>
        <v/>
      </c>
      <c r="AN64" s="165">
        <f>IF(AN63="","",VLOOKUP(AN63,'【様式３－２】記載例'!$C$7:$L$48,10,FALSE))</f>
        <v>7.9999999999999982</v>
      </c>
      <c r="AO64" s="163" t="str">
        <f>IF(AO63="","",VLOOKUP(AO63,'【様式３－２】記載例'!$C$7:$L$48,10,FALSE))</f>
        <v/>
      </c>
      <c r="AP64" s="164" t="str">
        <f>IF(AP63="","",VLOOKUP(AP63,'【様式３－２】記載例'!$C$7:$L$48,10,FALSE))</f>
        <v/>
      </c>
      <c r="AQ64" s="164">
        <f>IF(AQ63="","",VLOOKUP(AQ63,'【様式３－２】記載例'!$C$7:$L$48,10,FALSE))</f>
        <v>7.9999999999999982</v>
      </c>
      <c r="AR64" s="164">
        <f>IF(AR63="","",VLOOKUP(AR63,'【様式３－２】記載例'!$C$7:$L$48,10,FALSE))</f>
        <v>7.9999999999999982</v>
      </c>
      <c r="AS64" s="164">
        <f>IF(AS63="","",VLOOKUP(AS63,'【様式３－２】記載例'!$C$7:$L$48,10,FALSE))</f>
        <v>8</v>
      </c>
      <c r="AT64" s="164" t="str">
        <f>IF(AT63="","",VLOOKUP(AT63,'【様式３－２】記載例'!$C$7:$L$48,10,FALSE))</f>
        <v/>
      </c>
      <c r="AU64" s="165">
        <f>IF(AU63="","",VLOOKUP(AU63,'【様式３－２】記載例'!$C$7:$L$48,10,FALSE))</f>
        <v>8</v>
      </c>
      <c r="AV64" s="163" t="str">
        <f>IF(AV63="","",VLOOKUP(AV63,'【様式３－２】記載例'!$C$7:$L$48,10,FALSE))</f>
        <v/>
      </c>
      <c r="AW64" s="164">
        <f>IF(AW63="","",VLOOKUP(AW63,'【様式３－２】記載例'!$C$7:$L$48,10,FALSE))</f>
        <v>8</v>
      </c>
      <c r="AX64" s="164">
        <f>IF(AX63="","",VLOOKUP(AX63,'【様式３－２】記載例'!$C$7:$L$48,10,FALSE))</f>
        <v>8</v>
      </c>
      <c r="AY64" s="164" t="str">
        <f>IF(AY63="","",VLOOKUP(AY63,'【様式３－２】記載例'!$C$7:$L$48,10,FALSE))</f>
        <v/>
      </c>
      <c r="AZ64" s="164">
        <f>IF(AZ63="","",VLOOKUP(AZ63,'【様式３－２】記載例'!$C$7:$L$48,10,FALSE))</f>
        <v>8</v>
      </c>
      <c r="BA64" s="164">
        <f>IF(BA63="","",VLOOKUP(BA63,'【様式３－２】記載例'!$C$7:$L$48,10,FALSE))</f>
        <v>7.9999999999999982</v>
      </c>
      <c r="BB64" s="165" t="str">
        <f>IF(BB63="","",VLOOKUP(BB63,'【様式３－２】記載例'!$C$7:$L$48,10,FALSE))</f>
        <v/>
      </c>
      <c r="BC64" s="163" t="str">
        <f>IF(BC63="","",VLOOKUP(BC63,'【様式３－２】記載例'!$C$7:$L$48,10,FALSE))</f>
        <v/>
      </c>
      <c r="BD64" s="164" t="str">
        <f>IF(BD63="","",VLOOKUP(BD63,'【様式３－２】記載例'!$C$7:$L$48,10,FALSE))</f>
        <v/>
      </c>
      <c r="BE64" s="164" t="str">
        <f>IF(BE63="","",VLOOKUP(BE63,'【様式３－２】記載例'!$C$7:$L$48,10,FALSE))</f>
        <v/>
      </c>
      <c r="BF64" s="321">
        <f>IF($BI$3="４週",SUM(AA64:BB64),IF($BI$3="暦月",SUM(AA64:BE64),""))</f>
        <v>128</v>
      </c>
      <c r="BG64" s="322"/>
      <c r="BH64" s="323">
        <f>IF($BI$3="４週",BF64/4,IF($BI$3="暦月",(BF64/($BI$8/7)),""))</f>
        <v>32</v>
      </c>
      <c r="BI64" s="322"/>
      <c r="BJ64" s="311"/>
      <c r="BK64" s="312"/>
      <c r="BL64" s="312"/>
      <c r="BM64" s="312"/>
      <c r="BN64" s="313"/>
    </row>
    <row r="65" spans="2:66" ht="20.25" customHeight="1" x14ac:dyDescent="0.4">
      <c r="B65" s="277">
        <f>B63+1</f>
        <v>25</v>
      </c>
      <c r="C65" s="402" t="s">
        <v>143</v>
      </c>
      <c r="D65" s="404" t="s">
        <v>145</v>
      </c>
      <c r="E65" s="366"/>
      <c r="F65" s="405"/>
      <c r="G65" s="279" t="s">
        <v>102</v>
      </c>
      <c r="H65" s="280"/>
      <c r="I65" s="153"/>
      <c r="J65" s="154"/>
      <c r="K65" s="153"/>
      <c r="L65" s="154"/>
      <c r="M65" s="283" t="s">
        <v>89</v>
      </c>
      <c r="N65" s="284"/>
      <c r="O65" s="287" t="s">
        <v>106</v>
      </c>
      <c r="P65" s="288"/>
      <c r="Q65" s="288"/>
      <c r="R65" s="280"/>
      <c r="S65" s="256" t="s">
        <v>156</v>
      </c>
      <c r="T65" s="257"/>
      <c r="U65" s="257"/>
      <c r="V65" s="257"/>
      <c r="W65" s="258"/>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2"/>
      <c r="BG65" s="263"/>
      <c r="BH65" s="264"/>
      <c r="BI65" s="265"/>
      <c r="BJ65" s="266"/>
      <c r="BK65" s="267"/>
      <c r="BL65" s="267"/>
      <c r="BM65" s="267"/>
      <c r="BN65" s="268"/>
    </row>
    <row r="66" spans="2:66" ht="20.25" customHeight="1" x14ac:dyDescent="0.4">
      <c r="B66" s="297"/>
      <c r="C66" s="403"/>
      <c r="D66" s="406"/>
      <c r="E66" s="366"/>
      <c r="F66" s="405"/>
      <c r="G66" s="315"/>
      <c r="H66" s="316"/>
      <c r="I66" s="153"/>
      <c r="J66" s="154" t="str">
        <f>G65</f>
        <v>看護職員</v>
      </c>
      <c r="K66" s="153"/>
      <c r="L66" s="154" t="str">
        <f>M65</f>
        <v>A</v>
      </c>
      <c r="M66" s="317"/>
      <c r="N66" s="318"/>
      <c r="O66" s="319"/>
      <c r="P66" s="320"/>
      <c r="Q66" s="320"/>
      <c r="R66" s="316"/>
      <c r="S66" s="256"/>
      <c r="T66" s="257"/>
      <c r="U66" s="257"/>
      <c r="V66" s="257"/>
      <c r="W66" s="258"/>
      <c r="X66" s="186" t="s">
        <v>203</v>
      </c>
      <c r="Y66" s="110"/>
      <c r="Z66" s="187"/>
      <c r="AA66" s="163">
        <f>IF(AA65="","",VLOOKUP(AA65,'【様式３－２】記載例'!$C$7:$L$48,10,FALSE))</f>
        <v>8</v>
      </c>
      <c r="AB66" s="164">
        <f>IF(AB65="","",VLOOKUP(AB65,'【様式３－２】記載例'!$C$7:$L$48,10,FALSE))</f>
        <v>8</v>
      </c>
      <c r="AC66" s="164" t="str">
        <f>IF(AC65="","",VLOOKUP(AC65,'【様式３－２】記載例'!$C$7:$L$48,10,FALSE))</f>
        <v/>
      </c>
      <c r="AD66" s="164" t="str">
        <f>IF(AD65="","",VLOOKUP(AD65,'【様式３－２】記載例'!$C$7:$L$48,10,FALSE))</f>
        <v/>
      </c>
      <c r="AE66" s="164">
        <f>IF(AE65="","",VLOOKUP(AE65,'【様式３－２】記載例'!$C$7:$L$48,10,FALSE))</f>
        <v>8</v>
      </c>
      <c r="AF66" s="164">
        <f>IF(AF65="","",VLOOKUP(AF65,'【様式３－２】記載例'!$C$7:$L$48,10,FALSE))</f>
        <v>8</v>
      </c>
      <c r="AG66" s="165">
        <f>IF(AG65="","",VLOOKUP(AG65,'【様式３－２】記載例'!$C$7:$L$48,10,FALSE))</f>
        <v>7.9999999999999982</v>
      </c>
      <c r="AH66" s="163">
        <f>IF(AH65="","",VLOOKUP(AH65,'【様式３－２】記載例'!$C$7:$L$48,10,FALSE))</f>
        <v>7.9999999999999982</v>
      </c>
      <c r="AI66" s="164" t="str">
        <f>IF(AI65="","",VLOOKUP(AI65,'【様式３－２】記載例'!$C$7:$L$48,10,FALSE))</f>
        <v/>
      </c>
      <c r="AJ66" s="164">
        <f>IF(AJ65="","",VLOOKUP(AJ65,'【様式３－２】記載例'!$C$7:$L$48,10,FALSE))</f>
        <v>8</v>
      </c>
      <c r="AK66" s="164">
        <f>IF(AK65="","",VLOOKUP(AK65,'【様式３－２】記載例'!$C$7:$L$48,10,FALSE))</f>
        <v>8</v>
      </c>
      <c r="AL66" s="164" t="str">
        <f>IF(AL65="","",VLOOKUP(AL65,'【様式３－２】記載例'!$C$7:$L$48,10,FALSE))</f>
        <v/>
      </c>
      <c r="AM66" s="164">
        <f>IF(AM65="","",VLOOKUP(AM65,'【様式３－２】記載例'!$C$7:$L$48,10,FALSE))</f>
        <v>8</v>
      </c>
      <c r="AN66" s="165">
        <f>IF(AN65="","",VLOOKUP(AN65,'【様式３－２】記載例'!$C$7:$L$48,10,FALSE))</f>
        <v>8</v>
      </c>
      <c r="AO66" s="163">
        <f>IF(AO65="","",VLOOKUP(AO65,'【様式３－２】記載例'!$C$7:$L$48,10,FALSE))</f>
        <v>7.9999999999999982</v>
      </c>
      <c r="AP66" s="164">
        <f>IF(AP65="","",VLOOKUP(AP65,'【様式３－２】記載例'!$C$7:$L$48,10,FALSE))</f>
        <v>7.9999999999999982</v>
      </c>
      <c r="AQ66" s="164" t="str">
        <f>IF(AQ65="","",VLOOKUP(AQ65,'【様式３－２】記載例'!$C$7:$L$48,10,FALSE))</f>
        <v/>
      </c>
      <c r="AR66" s="164">
        <f>IF(AR65="","",VLOOKUP(AR65,'【様式３－２】記載例'!$C$7:$L$48,10,FALSE))</f>
        <v>8</v>
      </c>
      <c r="AS66" s="164" t="str">
        <f>IF(AS65="","",VLOOKUP(AS65,'【様式３－２】記載例'!$C$7:$L$48,10,FALSE))</f>
        <v/>
      </c>
      <c r="AT66" s="164" t="str">
        <f>IF(AT65="","",VLOOKUP(AT65,'【様式３－２】記載例'!$C$7:$L$48,10,FALSE))</f>
        <v/>
      </c>
      <c r="AU66" s="165">
        <f>IF(AU65="","",VLOOKUP(AU65,'【様式３－２】記載例'!$C$7:$L$48,10,FALSE))</f>
        <v>8</v>
      </c>
      <c r="AV66" s="163">
        <f>IF(AV65="","",VLOOKUP(AV65,'【様式３－２】記載例'!$C$7:$L$48,10,FALSE))</f>
        <v>8</v>
      </c>
      <c r="AW66" s="164">
        <f>IF(AW65="","",VLOOKUP(AW65,'【様式３－２】記載例'!$C$7:$L$48,10,FALSE))</f>
        <v>7.9999999999999982</v>
      </c>
      <c r="AX66" s="164">
        <f>IF(AX65="","",VLOOKUP(AX65,'【様式３－２】記載例'!$C$7:$L$48,10,FALSE))</f>
        <v>7.9999999999999982</v>
      </c>
      <c r="AY66" s="164" t="str">
        <f>IF(AY65="","",VLOOKUP(AY65,'【様式３－２】記載例'!$C$7:$L$48,10,FALSE))</f>
        <v/>
      </c>
      <c r="AZ66" s="164">
        <f>IF(AZ65="","",VLOOKUP(AZ65,'【様式３－２】記載例'!$C$7:$L$48,10,FALSE))</f>
        <v>7.9999999999999982</v>
      </c>
      <c r="BA66" s="164">
        <f>IF(BA65="","",VLOOKUP(BA65,'【様式３－２】記載例'!$C$7:$L$48,10,FALSE))</f>
        <v>8</v>
      </c>
      <c r="BB66" s="165">
        <f>IF(BB65="","",VLOOKUP(BB65,'【様式３－２】記載例'!$C$7:$L$48,10,FALSE))</f>
        <v>8</v>
      </c>
      <c r="BC66" s="163" t="str">
        <f>IF(BC65="","",VLOOKUP(BC65,'【様式３－２】記載例'!$C$7:$L$48,10,FALSE))</f>
        <v/>
      </c>
      <c r="BD66" s="164" t="str">
        <f>IF(BD65="","",VLOOKUP(BD65,'【様式３－２】記載例'!$C$7:$L$48,10,FALSE))</f>
        <v/>
      </c>
      <c r="BE66" s="164" t="str">
        <f>IF(BE65="","",VLOOKUP(BE65,'【様式３－２】記載例'!$C$7:$L$48,10,FALSE))</f>
        <v/>
      </c>
      <c r="BF66" s="321">
        <f>IF($BI$3="４週",SUM(AA66:BB66),IF($BI$3="暦月",SUM(AA66:BE66),""))</f>
        <v>160</v>
      </c>
      <c r="BG66" s="322"/>
      <c r="BH66" s="323">
        <f>IF($BI$3="４週",BF66/4,IF($BI$3="暦月",(BF66/($BI$8/7)),""))</f>
        <v>40</v>
      </c>
      <c r="BI66" s="322"/>
      <c r="BJ66" s="311"/>
      <c r="BK66" s="312"/>
      <c r="BL66" s="312"/>
      <c r="BM66" s="312"/>
      <c r="BN66" s="313"/>
    </row>
    <row r="67" spans="2:66" ht="20.25" customHeight="1" x14ac:dyDescent="0.4">
      <c r="B67" s="277">
        <f>B65+1</f>
        <v>26</v>
      </c>
      <c r="C67" s="402"/>
      <c r="D67" s="404" t="s">
        <v>145</v>
      </c>
      <c r="E67" s="366"/>
      <c r="F67" s="405"/>
      <c r="G67" s="279" t="s">
        <v>103</v>
      </c>
      <c r="H67" s="280"/>
      <c r="I67" s="153"/>
      <c r="J67" s="154"/>
      <c r="K67" s="153"/>
      <c r="L67" s="154"/>
      <c r="M67" s="283" t="s">
        <v>89</v>
      </c>
      <c r="N67" s="284"/>
      <c r="O67" s="287" t="s">
        <v>19</v>
      </c>
      <c r="P67" s="288"/>
      <c r="Q67" s="288"/>
      <c r="R67" s="280"/>
      <c r="S67" s="256" t="s">
        <v>157</v>
      </c>
      <c r="T67" s="257"/>
      <c r="U67" s="257"/>
      <c r="V67" s="257"/>
      <c r="W67" s="258"/>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2"/>
      <c r="BG67" s="263"/>
      <c r="BH67" s="264"/>
      <c r="BI67" s="265"/>
      <c r="BJ67" s="266"/>
      <c r="BK67" s="267"/>
      <c r="BL67" s="267"/>
      <c r="BM67" s="267"/>
      <c r="BN67" s="268"/>
    </row>
    <row r="68" spans="2:66" ht="20.25" customHeight="1" x14ac:dyDescent="0.4">
      <c r="B68" s="297"/>
      <c r="C68" s="403"/>
      <c r="D68" s="406"/>
      <c r="E68" s="366"/>
      <c r="F68" s="405"/>
      <c r="G68" s="315"/>
      <c r="H68" s="316"/>
      <c r="I68" s="153"/>
      <c r="J68" s="154" t="str">
        <f>G67</f>
        <v>介護職員</v>
      </c>
      <c r="K68" s="153"/>
      <c r="L68" s="154" t="str">
        <f>M67</f>
        <v>A</v>
      </c>
      <c r="M68" s="317"/>
      <c r="N68" s="318"/>
      <c r="O68" s="319"/>
      <c r="P68" s="320"/>
      <c r="Q68" s="320"/>
      <c r="R68" s="316"/>
      <c r="S68" s="256"/>
      <c r="T68" s="257"/>
      <c r="U68" s="257"/>
      <c r="V68" s="257"/>
      <c r="W68" s="258"/>
      <c r="X68" s="186" t="s">
        <v>203</v>
      </c>
      <c r="Y68" s="110"/>
      <c r="Z68" s="187"/>
      <c r="AA68" s="163" t="str">
        <f>IF(AA67="","",VLOOKUP(AA67,'【様式３－２】記載例'!$C$7:$L$48,10,FALSE))</f>
        <v/>
      </c>
      <c r="AB68" s="164">
        <f>IF(AB67="","",VLOOKUP(AB67,'【様式３－２】記載例'!$C$7:$L$48,10,FALSE))</f>
        <v>7.9999999999999982</v>
      </c>
      <c r="AC68" s="164">
        <f>IF(AC67="","",VLOOKUP(AC67,'【様式３－２】記載例'!$C$7:$L$48,10,FALSE))</f>
        <v>8</v>
      </c>
      <c r="AD68" s="164">
        <f>IF(AD67="","",VLOOKUP(AD67,'【様式３－２】記載例'!$C$7:$L$48,10,FALSE))</f>
        <v>8</v>
      </c>
      <c r="AE68" s="164" t="str">
        <f>IF(AE67="","",VLOOKUP(AE67,'【様式３－２】記載例'!$C$7:$L$48,10,FALSE))</f>
        <v/>
      </c>
      <c r="AF68" s="164">
        <f>IF(AF67="","",VLOOKUP(AF67,'【様式３－２】記載例'!$C$7:$L$48,10,FALSE))</f>
        <v>8</v>
      </c>
      <c r="AG68" s="165">
        <f>IF(AG67="","",VLOOKUP(AG67,'【様式３－２】記載例'!$C$7:$L$48,10,FALSE))</f>
        <v>8</v>
      </c>
      <c r="AH68" s="163">
        <f>IF(AH67="","",VLOOKUP(AH67,'【様式３－２】記載例'!$C$7:$L$48,10,FALSE))</f>
        <v>8</v>
      </c>
      <c r="AI68" s="164" t="str">
        <f>IF(AI67="","",VLOOKUP(AI67,'【様式３－２】記載例'!$C$7:$L$48,10,FALSE))</f>
        <v/>
      </c>
      <c r="AJ68" s="164">
        <f>IF(AJ67="","",VLOOKUP(AJ67,'【様式３－２】記載例'!$C$7:$L$48,10,FALSE))</f>
        <v>8</v>
      </c>
      <c r="AK68" s="164">
        <f>IF(AK67="","",VLOOKUP(AK67,'【様式３－２】記載例'!$C$7:$L$48,10,FALSE))</f>
        <v>8</v>
      </c>
      <c r="AL68" s="164" t="str">
        <f>IF(AL67="","",VLOOKUP(AL67,'【様式３－２】記載例'!$C$7:$L$48,10,FALSE))</f>
        <v/>
      </c>
      <c r="AM68" s="164" t="str">
        <f>IF(AM67="","",VLOOKUP(AM67,'【様式３－２】記載例'!$C$7:$L$48,10,FALSE))</f>
        <v/>
      </c>
      <c r="AN68" s="165">
        <f>IF(AN67="","",VLOOKUP(AN67,'【様式３－２】記載例'!$C$7:$L$48,10,FALSE))</f>
        <v>8</v>
      </c>
      <c r="AO68" s="163">
        <f>IF(AO67="","",VLOOKUP(AO67,'【様式３－２】記載例'!$C$7:$L$48,10,FALSE))</f>
        <v>8</v>
      </c>
      <c r="AP68" s="164">
        <f>IF(AP67="","",VLOOKUP(AP67,'【様式３－２】記載例'!$C$7:$L$48,10,FALSE))</f>
        <v>8</v>
      </c>
      <c r="AQ68" s="164">
        <f>IF(AQ67="","",VLOOKUP(AQ67,'【様式３－２】記載例'!$C$7:$L$48,10,FALSE))</f>
        <v>8</v>
      </c>
      <c r="AR68" s="164">
        <f>IF(AR67="","",VLOOKUP(AR67,'【様式３－２】記載例'!$C$7:$L$48,10,FALSE))</f>
        <v>8</v>
      </c>
      <c r="AS68" s="164">
        <f>IF(AS67="","",VLOOKUP(AS67,'【様式３－２】記載例'!$C$7:$L$48,10,FALSE))</f>
        <v>7.9999999999999982</v>
      </c>
      <c r="AT68" s="164">
        <f>IF(AT67="","",VLOOKUP(AT67,'【様式３－２】記載例'!$C$7:$L$48,10,FALSE))</f>
        <v>7.9999999999999982</v>
      </c>
      <c r="AU68" s="165" t="str">
        <f>IF(AU67="","",VLOOKUP(AU67,'【様式３－２】記載例'!$C$7:$L$48,10,FALSE))</f>
        <v/>
      </c>
      <c r="AV68" s="163">
        <f>IF(AV67="","",VLOOKUP(AV67,'【様式３－２】記載例'!$C$7:$L$48,10,FALSE))</f>
        <v>8</v>
      </c>
      <c r="AW68" s="164">
        <f>IF(AW67="","",VLOOKUP(AW67,'【様式３－２】記載例'!$C$7:$L$48,10,FALSE))</f>
        <v>8</v>
      </c>
      <c r="AX68" s="164">
        <f>IF(AX67="","",VLOOKUP(AX67,'【様式３－２】記載例'!$C$7:$L$48,10,FALSE))</f>
        <v>7.9999999999999982</v>
      </c>
      <c r="AY68" s="164">
        <f>IF(AY67="","",VLOOKUP(AY67,'【様式３－２】記載例'!$C$7:$L$48,10,FALSE))</f>
        <v>8</v>
      </c>
      <c r="AZ68" s="164" t="str">
        <f>IF(AZ67="","",VLOOKUP(AZ67,'【様式３－２】記載例'!$C$7:$L$48,10,FALSE))</f>
        <v/>
      </c>
      <c r="BA68" s="164" t="str">
        <f>IF(BA67="","",VLOOKUP(BA67,'【様式３－２】記載例'!$C$7:$L$48,10,FALSE))</f>
        <v/>
      </c>
      <c r="BB68" s="165">
        <f>IF(BB67="","",VLOOKUP(BB67,'【様式３－２】記載例'!$C$7:$L$48,10,FALSE))</f>
        <v>7.9999999999999982</v>
      </c>
      <c r="BC68" s="163" t="str">
        <f>IF(BC67="","",VLOOKUP(BC67,'【様式３－２】記載例'!$C$7:$L$48,10,FALSE))</f>
        <v/>
      </c>
      <c r="BD68" s="164" t="str">
        <f>IF(BD67="","",VLOOKUP(BD67,'【様式３－２】記載例'!$C$7:$L$48,10,FALSE))</f>
        <v/>
      </c>
      <c r="BE68" s="164" t="str">
        <f>IF(BE67="","",VLOOKUP(BE67,'【様式３－２】記載例'!$C$7:$L$48,10,FALSE))</f>
        <v/>
      </c>
      <c r="BF68" s="321">
        <f>IF($BI$3="４週",SUM(AA68:BB68),IF($BI$3="暦月",SUM(AA68:BE68),""))</f>
        <v>160</v>
      </c>
      <c r="BG68" s="322"/>
      <c r="BH68" s="323">
        <f>IF($BI$3="４週",BF68/4,IF($BI$3="暦月",(BF68/($BI$8/7)),""))</f>
        <v>40</v>
      </c>
      <c r="BI68" s="322"/>
      <c r="BJ68" s="311"/>
      <c r="BK68" s="312"/>
      <c r="BL68" s="312"/>
      <c r="BM68" s="312"/>
      <c r="BN68" s="313"/>
    </row>
    <row r="69" spans="2:66" ht="20.25" customHeight="1" x14ac:dyDescent="0.4">
      <c r="B69" s="277">
        <f>B67+1</f>
        <v>27</v>
      </c>
      <c r="C69" s="402"/>
      <c r="D69" s="404" t="s">
        <v>145</v>
      </c>
      <c r="E69" s="366"/>
      <c r="F69" s="405"/>
      <c r="G69" s="279" t="s">
        <v>103</v>
      </c>
      <c r="H69" s="280"/>
      <c r="I69" s="153"/>
      <c r="J69" s="154"/>
      <c r="K69" s="153"/>
      <c r="L69" s="154"/>
      <c r="M69" s="283" t="s">
        <v>89</v>
      </c>
      <c r="N69" s="284"/>
      <c r="O69" s="287" t="s">
        <v>90</v>
      </c>
      <c r="P69" s="288"/>
      <c r="Q69" s="288"/>
      <c r="R69" s="280"/>
      <c r="S69" s="256" t="s">
        <v>253</v>
      </c>
      <c r="T69" s="257"/>
      <c r="U69" s="257"/>
      <c r="V69" s="257"/>
      <c r="W69" s="258"/>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2"/>
      <c r="BG69" s="263"/>
      <c r="BH69" s="264"/>
      <c r="BI69" s="265"/>
      <c r="BJ69" s="266"/>
      <c r="BK69" s="267"/>
      <c r="BL69" s="267"/>
      <c r="BM69" s="267"/>
      <c r="BN69" s="268"/>
    </row>
    <row r="70" spans="2:66" ht="20.25" customHeight="1" x14ac:dyDescent="0.4">
      <c r="B70" s="297"/>
      <c r="C70" s="403"/>
      <c r="D70" s="406"/>
      <c r="E70" s="366"/>
      <c r="F70" s="405"/>
      <c r="G70" s="315"/>
      <c r="H70" s="316"/>
      <c r="I70" s="153"/>
      <c r="J70" s="154" t="str">
        <f>G69</f>
        <v>介護職員</v>
      </c>
      <c r="K70" s="153"/>
      <c r="L70" s="154" t="str">
        <f>M69</f>
        <v>A</v>
      </c>
      <c r="M70" s="317"/>
      <c r="N70" s="318"/>
      <c r="O70" s="319"/>
      <c r="P70" s="320"/>
      <c r="Q70" s="320"/>
      <c r="R70" s="316"/>
      <c r="S70" s="256"/>
      <c r="T70" s="257"/>
      <c r="U70" s="257"/>
      <c r="V70" s="257"/>
      <c r="W70" s="258"/>
      <c r="X70" s="186" t="s">
        <v>203</v>
      </c>
      <c r="Y70" s="110"/>
      <c r="Z70" s="187"/>
      <c r="AA70" s="163">
        <f>IF(AA69="","",VLOOKUP(AA69,'【様式３－２】記載例'!$C$7:$L$48,10,FALSE))</f>
        <v>7.9999999999999982</v>
      </c>
      <c r="AB70" s="164" t="str">
        <f>IF(AB69="","",VLOOKUP(AB69,'【様式３－２】記載例'!$C$7:$L$48,10,FALSE))</f>
        <v/>
      </c>
      <c r="AC70" s="164">
        <f>IF(AC69="","",VLOOKUP(AC69,'【様式３－２】記載例'!$C$7:$L$48,10,FALSE))</f>
        <v>7.9999999999999982</v>
      </c>
      <c r="AD70" s="164" t="str">
        <f>IF(AD69="","",VLOOKUP(AD69,'【様式３－２】記載例'!$C$7:$L$48,10,FALSE))</f>
        <v/>
      </c>
      <c r="AE70" s="164">
        <f>IF(AE69="","",VLOOKUP(AE69,'【様式３－２】記載例'!$C$7:$L$48,10,FALSE))</f>
        <v>8</v>
      </c>
      <c r="AF70" s="164" t="str">
        <f>IF(AF69="","",VLOOKUP(AF69,'【様式３－２】記載例'!$C$7:$L$48,10,FALSE))</f>
        <v/>
      </c>
      <c r="AG70" s="165">
        <f>IF(AG69="","",VLOOKUP(AG69,'【様式３－２】記載例'!$C$7:$L$48,10,FALSE))</f>
        <v>8</v>
      </c>
      <c r="AH70" s="163">
        <f>IF(AH69="","",VLOOKUP(AH69,'【様式３－２】記載例'!$C$7:$L$48,10,FALSE))</f>
        <v>8</v>
      </c>
      <c r="AI70" s="164">
        <f>IF(AI69="","",VLOOKUP(AI69,'【様式３－２】記載例'!$C$7:$L$48,10,FALSE))</f>
        <v>8</v>
      </c>
      <c r="AJ70" s="164">
        <f>IF(AJ69="","",VLOOKUP(AJ69,'【様式３－２】記載例'!$C$7:$L$48,10,FALSE))</f>
        <v>8</v>
      </c>
      <c r="AK70" s="164">
        <f>IF(AK69="","",VLOOKUP(AK69,'【様式３－２】記載例'!$C$7:$L$48,10,FALSE))</f>
        <v>7.9999999999999982</v>
      </c>
      <c r="AL70" s="164">
        <f>IF(AL69="","",VLOOKUP(AL69,'【様式３－２】記載例'!$C$7:$L$48,10,FALSE))</f>
        <v>7.9999999999999982</v>
      </c>
      <c r="AM70" s="164" t="str">
        <f>IF(AM69="","",VLOOKUP(AM69,'【様式３－２】記載例'!$C$7:$L$48,10,FALSE))</f>
        <v/>
      </c>
      <c r="AN70" s="165">
        <f>IF(AN69="","",VLOOKUP(AN69,'【様式３－２】記載例'!$C$7:$L$48,10,FALSE))</f>
        <v>8</v>
      </c>
      <c r="AO70" s="163">
        <f>IF(AO69="","",VLOOKUP(AO69,'【様式３－２】記載例'!$C$7:$L$48,10,FALSE))</f>
        <v>8</v>
      </c>
      <c r="AP70" s="164">
        <f>IF(AP69="","",VLOOKUP(AP69,'【様式３－２】記載例'!$C$7:$L$48,10,FALSE))</f>
        <v>8</v>
      </c>
      <c r="AQ70" s="164">
        <f>IF(AQ69="","",VLOOKUP(AQ69,'【様式３－２】記載例'!$C$7:$L$48,10,FALSE))</f>
        <v>7.9999999999999982</v>
      </c>
      <c r="AR70" s="164" t="str">
        <f>IF(AR69="","",VLOOKUP(AR69,'【様式３－２】記載例'!$C$7:$L$48,10,FALSE))</f>
        <v/>
      </c>
      <c r="AS70" s="164">
        <f>IF(AS69="","",VLOOKUP(AS69,'【様式３－２】記載例'!$C$7:$L$48,10,FALSE))</f>
        <v>8</v>
      </c>
      <c r="AT70" s="164">
        <f>IF(AT69="","",VLOOKUP(AT69,'【様式３－２】記載例'!$C$7:$L$48,10,FALSE))</f>
        <v>8</v>
      </c>
      <c r="AU70" s="165" t="str">
        <f>IF(AU69="","",VLOOKUP(AU69,'【様式３－２】記載例'!$C$7:$L$48,10,FALSE))</f>
        <v/>
      </c>
      <c r="AV70" s="163" t="str">
        <f>IF(AV69="","",VLOOKUP(AV69,'【様式３－２】記載例'!$C$7:$L$48,10,FALSE))</f>
        <v/>
      </c>
      <c r="AW70" s="164">
        <f>IF(AW69="","",VLOOKUP(AW69,'【様式３－２】記載例'!$C$7:$L$48,10,FALSE))</f>
        <v>8</v>
      </c>
      <c r="AX70" s="164">
        <f>IF(AX69="","",VLOOKUP(AX69,'【様式３－２】記載例'!$C$7:$L$48,10,FALSE))</f>
        <v>8</v>
      </c>
      <c r="AY70" s="164">
        <f>IF(AY69="","",VLOOKUP(AY69,'【様式３－２】記載例'!$C$7:$L$48,10,FALSE))</f>
        <v>7.9999999999999982</v>
      </c>
      <c r="AZ70" s="164">
        <f>IF(AZ69="","",VLOOKUP(AZ69,'【様式３－２】記載例'!$C$7:$L$48,10,FALSE))</f>
        <v>8</v>
      </c>
      <c r="BA70" s="164">
        <f>IF(BA69="","",VLOOKUP(BA69,'【様式３－２】記載例'!$C$7:$L$48,10,FALSE))</f>
        <v>8</v>
      </c>
      <c r="BB70" s="165" t="str">
        <f>IF(BB69="","",VLOOKUP(BB69,'【様式３－２】記載例'!$C$7:$L$48,10,FALSE))</f>
        <v/>
      </c>
      <c r="BC70" s="163" t="str">
        <f>IF(BC69="","",VLOOKUP(BC69,'【様式３－２】記載例'!$C$7:$L$48,10,FALSE))</f>
        <v/>
      </c>
      <c r="BD70" s="164" t="str">
        <f>IF(BD69="","",VLOOKUP(BD69,'【様式３－２】記載例'!$C$7:$L$48,10,FALSE))</f>
        <v/>
      </c>
      <c r="BE70" s="164" t="str">
        <f>IF(BE69="","",VLOOKUP(BE69,'【様式３－２】記載例'!$C$7:$L$48,10,FALSE))</f>
        <v/>
      </c>
      <c r="BF70" s="321">
        <f>IF($BI$3="４週",SUM(AA70:BB70),IF($BI$3="暦月",SUM(AA70:BE70),""))</f>
        <v>160</v>
      </c>
      <c r="BG70" s="322"/>
      <c r="BH70" s="323">
        <f>IF($BI$3="４週",BF70/4,IF($BI$3="暦月",(BF70/($BI$8/7)),""))</f>
        <v>40</v>
      </c>
      <c r="BI70" s="322"/>
      <c r="BJ70" s="311"/>
      <c r="BK70" s="312"/>
      <c r="BL70" s="312"/>
      <c r="BM70" s="312"/>
      <c r="BN70" s="313"/>
    </row>
    <row r="71" spans="2:66" ht="20.25" customHeight="1" x14ac:dyDescent="0.4">
      <c r="B71" s="277">
        <f>B69+1</f>
        <v>28</v>
      </c>
      <c r="C71" s="402"/>
      <c r="D71" s="404" t="s">
        <v>145</v>
      </c>
      <c r="E71" s="366"/>
      <c r="F71" s="405"/>
      <c r="G71" s="279" t="s">
        <v>103</v>
      </c>
      <c r="H71" s="280"/>
      <c r="I71" s="153"/>
      <c r="J71" s="154"/>
      <c r="K71" s="153"/>
      <c r="L71" s="154"/>
      <c r="M71" s="283" t="s">
        <v>89</v>
      </c>
      <c r="N71" s="284"/>
      <c r="O71" s="287" t="s">
        <v>90</v>
      </c>
      <c r="P71" s="288"/>
      <c r="Q71" s="288"/>
      <c r="R71" s="280"/>
      <c r="S71" s="256" t="s">
        <v>254</v>
      </c>
      <c r="T71" s="257"/>
      <c r="U71" s="257"/>
      <c r="V71" s="257"/>
      <c r="W71" s="258"/>
      <c r="X71" s="185" t="s">
        <v>18</v>
      </c>
      <c r="Y71" s="108"/>
      <c r="Z71" s="109"/>
      <c r="AA71" s="95" t="s">
        <v>303</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2"/>
      <c r="BG71" s="263"/>
      <c r="BH71" s="264"/>
      <c r="BI71" s="265"/>
      <c r="BJ71" s="266"/>
      <c r="BK71" s="267"/>
      <c r="BL71" s="267"/>
      <c r="BM71" s="267"/>
      <c r="BN71" s="268"/>
    </row>
    <row r="72" spans="2:66" ht="20.25" customHeight="1" x14ac:dyDescent="0.4">
      <c r="B72" s="297"/>
      <c r="C72" s="403"/>
      <c r="D72" s="406"/>
      <c r="E72" s="366"/>
      <c r="F72" s="405"/>
      <c r="G72" s="315"/>
      <c r="H72" s="316"/>
      <c r="I72" s="153"/>
      <c r="J72" s="154" t="str">
        <f>G71</f>
        <v>介護職員</v>
      </c>
      <c r="K72" s="153"/>
      <c r="L72" s="154" t="str">
        <f>M71</f>
        <v>A</v>
      </c>
      <c r="M72" s="317"/>
      <c r="N72" s="318"/>
      <c r="O72" s="319"/>
      <c r="P72" s="320"/>
      <c r="Q72" s="320"/>
      <c r="R72" s="316"/>
      <c r="S72" s="256"/>
      <c r="T72" s="257"/>
      <c r="U72" s="257"/>
      <c r="V72" s="257"/>
      <c r="W72" s="258"/>
      <c r="X72" s="186" t="s">
        <v>203</v>
      </c>
      <c r="Y72" s="110"/>
      <c r="Z72" s="187"/>
      <c r="AA72" s="163">
        <f>IF(AA71="","",VLOOKUP(AA71,'【様式３－２】記載例'!$C$7:$L$48,10,FALSE))</f>
        <v>8</v>
      </c>
      <c r="AB72" s="164" t="str">
        <f>IF(AB71="","",VLOOKUP(AB71,'【様式３－２】記載例'!$C$7:$L$48,10,FALSE))</f>
        <v/>
      </c>
      <c r="AC72" s="164">
        <f>IF(AC71="","",VLOOKUP(AC71,'【様式３－２】記載例'!$C$7:$L$48,10,FALSE))</f>
        <v>8</v>
      </c>
      <c r="AD72" s="164">
        <f>IF(AD71="","",VLOOKUP(AD71,'【様式３－２】記載例'!$C$7:$L$48,10,FALSE))</f>
        <v>7.9999999999999982</v>
      </c>
      <c r="AE72" s="164">
        <f>IF(AE71="","",VLOOKUP(AE71,'【様式３－２】記載例'!$C$7:$L$48,10,FALSE))</f>
        <v>7.9999999999999982</v>
      </c>
      <c r="AF72" s="164">
        <f>IF(AF71="","",VLOOKUP(AF71,'【様式３－２】記載例'!$C$7:$L$48,10,FALSE))</f>
        <v>7.9999999999999982</v>
      </c>
      <c r="AG72" s="165" t="str">
        <f>IF(AG71="","",VLOOKUP(AG71,'【様式３－２】記載例'!$C$7:$L$48,10,FALSE))</f>
        <v/>
      </c>
      <c r="AH72" s="163">
        <f>IF(AH71="","",VLOOKUP(AH71,'【様式３－２】記載例'!$C$7:$L$48,10,FALSE))</f>
        <v>8</v>
      </c>
      <c r="AI72" s="164">
        <f>IF(AI71="","",VLOOKUP(AI71,'【様式３－２】記載例'!$C$7:$L$48,10,FALSE))</f>
        <v>8</v>
      </c>
      <c r="AJ72" s="164">
        <f>IF(AJ71="","",VLOOKUP(AJ71,'【様式３－２】記載例'!$C$7:$L$48,10,FALSE))</f>
        <v>7.9999999999999982</v>
      </c>
      <c r="AK72" s="164" t="str">
        <f>IF(AK71="","",VLOOKUP(AK71,'【様式３－２】記載例'!$C$7:$L$48,10,FALSE))</f>
        <v/>
      </c>
      <c r="AL72" s="164">
        <f>IF(AL71="","",VLOOKUP(AL71,'【様式３－２】記載例'!$C$7:$L$48,10,FALSE))</f>
        <v>8</v>
      </c>
      <c r="AM72" s="164">
        <f>IF(AM71="","",VLOOKUP(AM71,'【様式３－２】記載例'!$C$7:$L$48,10,FALSE))</f>
        <v>8</v>
      </c>
      <c r="AN72" s="165" t="str">
        <f>IF(AN71="","",VLOOKUP(AN71,'【様式３－２】記載例'!$C$7:$L$48,10,FALSE))</f>
        <v/>
      </c>
      <c r="AO72" s="163" t="str">
        <f>IF(AO71="","",VLOOKUP(AO71,'【様式３－２】記載例'!$C$7:$L$48,10,FALSE))</f>
        <v/>
      </c>
      <c r="AP72" s="164">
        <f>IF(AP71="","",VLOOKUP(AP71,'【様式３－２】記載例'!$C$7:$L$48,10,FALSE))</f>
        <v>8</v>
      </c>
      <c r="AQ72" s="164">
        <f>IF(AQ71="","",VLOOKUP(AQ71,'【様式３－２】記載例'!$C$7:$L$48,10,FALSE))</f>
        <v>8</v>
      </c>
      <c r="AR72" s="164">
        <f>IF(AR71="","",VLOOKUP(AR71,'【様式３－２】記載例'!$C$7:$L$48,10,FALSE))</f>
        <v>7.9999999999999982</v>
      </c>
      <c r="AS72" s="164" t="str">
        <f>IF(AS71="","",VLOOKUP(AS71,'【様式３－２】記載例'!$C$7:$L$48,10,FALSE))</f>
        <v/>
      </c>
      <c r="AT72" s="164">
        <f>IF(AT71="","",VLOOKUP(AT71,'【様式３－２】記載例'!$C$7:$L$48,10,FALSE))</f>
        <v>8</v>
      </c>
      <c r="AU72" s="165">
        <f>IF(AU71="","",VLOOKUP(AU71,'【様式３－２】記載例'!$C$7:$L$48,10,FALSE))</f>
        <v>8</v>
      </c>
      <c r="AV72" s="163">
        <f>IF(AV71="","",VLOOKUP(AV71,'【様式３－２】記載例'!$C$7:$L$48,10,FALSE))</f>
        <v>8</v>
      </c>
      <c r="AW72" s="164" t="str">
        <f>IF(AW71="","",VLOOKUP(AW71,'【様式３－２】記載例'!$C$7:$L$48,10,FALSE))</f>
        <v/>
      </c>
      <c r="AX72" s="164">
        <f>IF(AX71="","",VLOOKUP(AX71,'【様式３－２】記載例'!$C$7:$L$48,10,FALSE))</f>
        <v>8</v>
      </c>
      <c r="AY72" s="164">
        <f>IF(AY71="","",VLOOKUP(AY71,'【様式３－２】記載例'!$C$7:$L$48,10,FALSE))</f>
        <v>8</v>
      </c>
      <c r="AZ72" s="164">
        <f>IF(AZ71="","",VLOOKUP(AZ71,'【様式３－２】記載例'!$C$7:$L$48,10,FALSE))</f>
        <v>7.9999999999999982</v>
      </c>
      <c r="BA72" s="164" t="str">
        <f>IF(BA71="","",VLOOKUP(BA71,'【様式３－２】記載例'!$C$7:$L$48,10,FALSE))</f>
        <v/>
      </c>
      <c r="BB72" s="165">
        <f>IF(BB71="","",VLOOKUP(BB71,'【様式３－２】記載例'!$C$7:$L$48,10,FALSE))</f>
        <v>8</v>
      </c>
      <c r="BC72" s="163" t="str">
        <f>IF(BC71="","",VLOOKUP(BC71,'【様式３－２】記載例'!$C$7:$L$48,10,FALSE))</f>
        <v/>
      </c>
      <c r="BD72" s="164" t="str">
        <f>IF(BD71="","",VLOOKUP(BD71,'【様式３－２】記載例'!$C$7:$L$48,10,FALSE))</f>
        <v/>
      </c>
      <c r="BE72" s="164" t="str">
        <f>IF(BE71="","",VLOOKUP(BE71,'【様式３－２】記載例'!$C$7:$L$48,10,FALSE))</f>
        <v/>
      </c>
      <c r="BF72" s="321">
        <f>IF($BI$3="４週",SUM(AA72:BB72),IF($BI$3="暦月",SUM(AA72:BE72),""))</f>
        <v>160</v>
      </c>
      <c r="BG72" s="322"/>
      <c r="BH72" s="323">
        <f>IF($BI$3="４週",BF72/4,IF($BI$3="暦月",(BF72/($BI$8/7)),""))</f>
        <v>40</v>
      </c>
      <c r="BI72" s="322"/>
      <c r="BJ72" s="311"/>
      <c r="BK72" s="312"/>
      <c r="BL72" s="312"/>
      <c r="BM72" s="312"/>
      <c r="BN72" s="313"/>
    </row>
    <row r="73" spans="2:66" ht="20.25" customHeight="1" x14ac:dyDescent="0.4">
      <c r="B73" s="277">
        <f>B71+1</f>
        <v>29</v>
      </c>
      <c r="C73" s="402"/>
      <c r="D73" s="404" t="s">
        <v>145</v>
      </c>
      <c r="E73" s="366"/>
      <c r="F73" s="405"/>
      <c r="G73" s="279" t="s">
        <v>103</v>
      </c>
      <c r="H73" s="280"/>
      <c r="I73" s="153"/>
      <c r="J73" s="154"/>
      <c r="K73" s="153"/>
      <c r="L73" s="154"/>
      <c r="M73" s="283" t="s">
        <v>100</v>
      </c>
      <c r="N73" s="284"/>
      <c r="O73" s="287" t="s">
        <v>90</v>
      </c>
      <c r="P73" s="288"/>
      <c r="Q73" s="288"/>
      <c r="R73" s="280"/>
      <c r="S73" s="256" t="s">
        <v>255</v>
      </c>
      <c r="T73" s="257"/>
      <c r="U73" s="257"/>
      <c r="V73" s="257"/>
      <c r="W73" s="258"/>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2"/>
      <c r="BG73" s="263"/>
      <c r="BH73" s="264"/>
      <c r="BI73" s="265"/>
      <c r="BJ73" s="266"/>
      <c r="BK73" s="267"/>
      <c r="BL73" s="267"/>
      <c r="BM73" s="267"/>
      <c r="BN73" s="268"/>
    </row>
    <row r="74" spans="2:66" ht="20.25" customHeight="1" x14ac:dyDescent="0.4">
      <c r="B74" s="297"/>
      <c r="C74" s="403"/>
      <c r="D74" s="406"/>
      <c r="E74" s="366"/>
      <c r="F74" s="405"/>
      <c r="G74" s="298"/>
      <c r="H74" s="299"/>
      <c r="I74" s="197"/>
      <c r="J74" s="198" t="str">
        <f>G73</f>
        <v>介護職員</v>
      </c>
      <c r="K74" s="197"/>
      <c r="L74" s="198" t="str">
        <f>M73</f>
        <v>C</v>
      </c>
      <c r="M74" s="300"/>
      <c r="N74" s="301"/>
      <c r="O74" s="302"/>
      <c r="P74" s="303"/>
      <c r="Q74" s="303"/>
      <c r="R74" s="299"/>
      <c r="S74" s="256"/>
      <c r="T74" s="257"/>
      <c r="U74" s="257"/>
      <c r="V74" s="257"/>
      <c r="W74" s="258"/>
      <c r="X74" s="186" t="s">
        <v>203</v>
      </c>
      <c r="Y74" s="110"/>
      <c r="Z74" s="187"/>
      <c r="AA74" s="163">
        <f>IF(AA73="","",VLOOKUP(AA73,'【様式３－２】記載例'!$C$7:$L$48,10,FALSE))</f>
        <v>8</v>
      </c>
      <c r="AB74" s="164" t="str">
        <f>IF(AB73="","",VLOOKUP(AB73,'【様式３－２】記載例'!$C$7:$L$48,10,FALSE))</f>
        <v/>
      </c>
      <c r="AC74" s="164" t="str">
        <f>IF(AC73="","",VLOOKUP(AC73,'【様式３－２】記載例'!$C$7:$L$48,10,FALSE))</f>
        <v/>
      </c>
      <c r="AD74" s="164">
        <f>IF(AD73="","",VLOOKUP(AD73,'【様式３－２】記載例'!$C$7:$L$48,10,FALSE))</f>
        <v>8</v>
      </c>
      <c r="AE74" s="164" t="str">
        <f>IF(AE73="","",VLOOKUP(AE73,'【様式３－２】記載例'!$C$7:$L$48,10,FALSE))</f>
        <v/>
      </c>
      <c r="AF74" s="164">
        <f>IF(AF73="","",VLOOKUP(AF73,'【様式３－２】記載例'!$C$7:$L$48,10,FALSE))</f>
        <v>8</v>
      </c>
      <c r="AG74" s="165">
        <f>IF(AG73="","",VLOOKUP(AG73,'【様式３－２】記載例'!$C$7:$L$48,10,FALSE))</f>
        <v>8</v>
      </c>
      <c r="AH74" s="163" t="str">
        <f>IF(AH73="","",VLOOKUP(AH73,'【様式３－２】記載例'!$C$7:$L$48,10,FALSE))</f>
        <v/>
      </c>
      <c r="AI74" s="164">
        <f>IF(AI73="","",VLOOKUP(AI73,'【様式３－２】記載例'!$C$7:$L$48,10,FALSE))</f>
        <v>8</v>
      </c>
      <c r="AJ74" s="164" t="str">
        <f>IF(AJ73="","",VLOOKUP(AJ73,'【様式３－２】記載例'!$C$7:$L$48,10,FALSE))</f>
        <v/>
      </c>
      <c r="AK74" s="164" t="str">
        <f>IF(AK73="","",VLOOKUP(AK73,'【様式３－２】記載例'!$C$7:$L$48,10,FALSE))</f>
        <v/>
      </c>
      <c r="AL74" s="164">
        <f>IF(AL73="","",VLOOKUP(AL73,'【様式３－２】記載例'!$C$7:$L$48,10,FALSE))</f>
        <v>8</v>
      </c>
      <c r="AM74" s="164">
        <f>IF(AM73="","",VLOOKUP(AM73,'【様式３－２】記載例'!$C$7:$L$48,10,FALSE))</f>
        <v>7.9999999999999982</v>
      </c>
      <c r="AN74" s="165">
        <f>IF(AN73="","",VLOOKUP(AN73,'【様式３－２】記載例'!$C$7:$L$48,10,FALSE))</f>
        <v>7.9999999999999982</v>
      </c>
      <c r="AO74" s="163">
        <f>IF(AO73="","",VLOOKUP(AO73,'【様式３－２】記載例'!$C$7:$L$48,10,FALSE))</f>
        <v>8</v>
      </c>
      <c r="AP74" s="164" t="str">
        <f>IF(AP73="","",VLOOKUP(AP73,'【様式３－２】記載例'!$C$7:$L$48,10,FALSE))</f>
        <v/>
      </c>
      <c r="AQ74" s="164">
        <f>IF(AQ73="","",VLOOKUP(AQ73,'【様式３－２】記載例'!$C$7:$L$48,10,FALSE))</f>
        <v>8</v>
      </c>
      <c r="AR74" s="164" t="str">
        <f>IF(AR73="","",VLOOKUP(AR73,'【様式３－２】記載例'!$C$7:$L$48,10,FALSE))</f>
        <v/>
      </c>
      <c r="AS74" s="164">
        <f>IF(AS73="","",VLOOKUP(AS73,'【様式３－２】記載例'!$C$7:$L$48,10,FALSE))</f>
        <v>8</v>
      </c>
      <c r="AT74" s="164" t="str">
        <f>IF(AT73="","",VLOOKUP(AT73,'【様式３－２】記載例'!$C$7:$L$48,10,FALSE))</f>
        <v/>
      </c>
      <c r="AU74" s="165">
        <f>IF(AU73="","",VLOOKUP(AU73,'【様式３－２】記載例'!$C$7:$L$48,10,FALSE))</f>
        <v>7.9999999999999982</v>
      </c>
      <c r="AV74" s="163">
        <f>IF(AV73="","",VLOOKUP(AV73,'【様式３－２】記載例'!$C$7:$L$48,10,FALSE))</f>
        <v>7.9999999999999982</v>
      </c>
      <c r="AW74" s="164">
        <f>IF(AW73="","",VLOOKUP(AW73,'【様式３－２】記載例'!$C$7:$L$48,10,FALSE))</f>
        <v>8</v>
      </c>
      <c r="AX74" s="164" t="str">
        <f>IF(AX73="","",VLOOKUP(AX73,'【様式３－２】記載例'!$C$7:$L$48,10,FALSE))</f>
        <v/>
      </c>
      <c r="AY74" s="164">
        <f>IF(AY73="","",VLOOKUP(AY73,'【様式３－２】記載例'!$C$7:$L$48,10,FALSE))</f>
        <v>8</v>
      </c>
      <c r="AZ74" s="164" t="str">
        <f>IF(AZ73="","",VLOOKUP(AZ73,'【様式３－２】記載例'!$C$7:$L$48,10,FALSE))</f>
        <v/>
      </c>
      <c r="BA74" s="164">
        <f>IF(BA73="","",VLOOKUP(BA73,'【様式３－２】記載例'!$C$7:$L$48,10,FALSE))</f>
        <v>7.9999999999999982</v>
      </c>
      <c r="BB74" s="165" t="str">
        <f>IF(BB73="","",VLOOKUP(BB73,'【様式３－２】記載例'!$C$7:$L$48,10,FALSE))</f>
        <v/>
      </c>
      <c r="BC74" s="163" t="str">
        <f>IF(BC73="","",VLOOKUP(BC73,'【様式３－２】記載例'!$C$7:$L$48,10,FALSE))</f>
        <v/>
      </c>
      <c r="BD74" s="164" t="str">
        <f>IF(BD73="","",VLOOKUP(BD73,'【様式３－２】記載例'!$C$7:$L$48,10,FALSE))</f>
        <v/>
      </c>
      <c r="BE74" s="164" t="str">
        <f>IF(BE73="","",VLOOKUP(BE73,'【様式３－２】記載例'!$C$7:$L$48,10,FALSE))</f>
        <v/>
      </c>
      <c r="BF74" s="294">
        <f>IF($BI$3="４週",SUM(AA74:BB74),IF($BI$3="暦月",SUM(AA74:BE74),""))</f>
        <v>128</v>
      </c>
      <c r="BG74" s="295"/>
      <c r="BH74" s="296">
        <f>IF($BI$3="４週",BF74/4,IF($BI$3="暦月",(BF74/($BI$8/7)),""))</f>
        <v>32</v>
      </c>
      <c r="BI74" s="295"/>
      <c r="BJ74" s="291"/>
      <c r="BK74" s="292"/>
      <c r="BL74" s="292"/>
      <c r="BM74" s="292"/>
      <c r="BN74" s="293"/>
    </row>
    <row r="75" spans="2:66" ht="20.25" customHeight="1" x14ac:dyDescent="0.4">
      <c r="B75" s="277">
        <f>B73+1</f>
        <v>30</v>
      </c>
      <c r="C75" s="402"/>
      <c r="D75" s="404"/>
      <c r="E75" s="366"/>
      <c r="F75" s="405"/>
      <c r="G75" s="279"/>
      <c r="H75" s="280"/>
      <c r="I75" s="155"/>
      <c r="J75" s="156"/>
      <c r="K75" s="155"/>
      <c r="L75" s="156"/>
      <c r="M75" s="283"/>
      <c r="N75" s="284"/>
      <c r="O75" s="287"/>
      <c r="P75" s="288"/>
      <c r="Q75" s="288"/>
      <c r="R75" s="280"/>
      <c r="S75" s="256"/>
      <c r="T75" s="257"/>
      <c r="U75" s="257"/>
      <c r="V75" s="257"/>
      <c r="W75" s="258"/>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2"/>
      <c r="BG75" s="263"/>
      <c r="BH75" s="264"/>
      <c r="BI75" s="265"/>
      <c r="BJ75" s="266"/>
      <c r="BK75" s="267"/>
      <c r="BL75" s="267"/>
      <c r="BM75" s="267"/>
      <c r="BN75" s="268"/>
    </row>
    <row r="76" spans="2:66" ht="20.25" customHeight="1" thickBot="1" x14ac:dyDescent="0.45">
      <c r="B76" s="278"/>
      <c r="C76" s="411"/>
      <c r="D76" s="412"/>
      <c r="E76" s="413"/>
      <c r="F76" s="414"/>
      <c r="G76" s="281"/>
      <c r="H76" s="282"/>
      <c r="I76" s="180"/>
      <c r="J76" s="181">
        <f>G76</f>
        <v>0</v>
      </c>
      <c r="K76" s="180"/>
      <c r="L76" s="181">
        <f>M76</f>
        <v>0</v>
      </c>
      <c r="M76" s="285"/>
      <c r="N76" s="286"/>
      <c r="O76" s="289"/>
      <c r="P76" s="290"/>
      <c r="Q76" s="290"/>
      <c r="R76" s="282"/>
      <c r="S76" s="259"/>
      <c r="T76" s="260"/>
      <c r="U76" s="260"/>
      <c r="V76" s="260"/>
      <c r="W76" s="261"/>
      <c r="X76" s="182" t="s">
        <v>203</v>
      </c>
      <c r="Y76" s="183"/>
      <c r="Z76" s="184"/>
      <c r="AA76" s="166" t="str">
        <f>IF(AA75="","",VLOOKUP(AA75,'【様式３－２】記載例'!$C$7:$L$48,10,FALSE))</f>
        <v/>
      </c>
      <c r="AB76" s="167" t="str">
        <f>IF(AB75="","",VLOOKUP(AB75,'【様式３－２】記載例'!$C$7:$L$48,10,FALSE))</f>
        <v/>
      </c>
      <c r="AC76" s="167" t="str">
        <f>IF(AC75="","",VLOOKUP(AC75,'【様式３－２】記載例'!$C$7:$L$48,10,FALSE))</f>
        <v/>
      </c>
      <c r="AD76" s="167" t="str">
        <f>IF(AD75="","",VLOOKUP(AD75,'【様式３－２】記載例'!$C$7:$L$48,10,FALSE))</f>
        <v/>
      </c>
      <c r="AE76" s="167" t="str">
        <f>IF(AE75="","",VLOOKUP(AE75,'【様式３－２】記載例'!$C$7:$L$48,10,FALSE))</f>
        <v/>
      </c>
      <c r="AF76" s="167" t="str">
        <f>IF(AF75="","",VLOOKUP(AF75,'【様式３－２】記載例'!$C$7:$L$48,10,FALSE))</f>
        <v/>
      </c>
      <c r="AG76" s="168" t="str">
        <f>IF(AG75="","",VLOOKUP(AG75,'【様式３－２】記載例'!$C$7:$L$48,10,FALSE))</f>
        <v/>
      </c>
      <c r="AH76" s="166" t="str">
        <f>IF(AH75="","",VLOOKUP(AH75,'【様式３－２】記載例'!$C$7:$L$48,10,FALSE))</f>
        <v/>
      </c>
      <c r="AI76" s="167" t="str">
        <f>IF(AI75="","",VLOOKUP(AI75,'【様式３－２】記載例'!$C$7:$L$48,10,FALSE))</f>
        <v/>
      </c>
      <c r="AJ76" s="167" t="str">
        <f>IF(AJ75="","",VLOOKUP(AJ75,'【様式３－２】記載例'!$C$7:$L$48,10,FALSE))</f>
        <v/>
      </c>
      <c r="AK76" s="167" t="str">
        <f>IF(AK75="","",VLOOKUP(AK75,'【様式３－２】記載例'!$C$7:$L$48,10,FALSE))</f>
        <v/>
      </c>
      <c r="AL76" s="167" t="str">
        <f>IF(AL75="","",VLOOKUP(AL75,'【様式３－２】記載例'!$C$7:$L$48,10,FALSE))</f>
        <v/>
      </c>
      <c r="AM76" s="167" t="str">
        <f>IF(AM75="","",VLOOKUP(AM75,'【様式３－２】記載例'!$C$7:$L$48,10,FALSE))</f>
        <v/>
      </c>
      <c r="AN76" s="168" t="str">
        <f>IF(AN75="","",VLOOKUP(AN75,'【様式３－２】記載例'!$C$7:$L$48,10,FALSE))</f>
        <v/>
      </c>
      <c r="AO76" s="166" t="str">
        <f>IF(AO75="","",VLOOKUP(AO75,'【様式３－２】記載例'!$C$7:$L$48,10,FALSE))</f>
        <v/>
      </c>
      <c r="AP76" s="167" t="str">
        <f>IF(AP75="","",VLOOKUP(AP75,'【様式３－２】記載例'!$C$7:$L$48,10,FALSE))</f>
        <v/>
      </c>
      <c r="AQ76" s="167" t="str">
        <f>IF(AQ75="","",VLOOKUP(AQ75,'【様式３－２】記載例'!$C$7:$L$48,10,FALSE))</f>
        <v/>
      </c>
      <c r="AR76" s="167" t="str">
        <f>IF(AR75="","",VLOOKUP(AR75,'【様式３－２】記載例'!$C$7:$L$48,10,FALSE))</f>
        <v/>
      </c>
      <c r="AS76" s="167" t="str">
        <f>IF(AS75="","",VLOOKUP(AS75,'【様式３－２】記載例'!$C$7:$L$48,10,FALSE))</f>
        <v/>
      </c>
      <c r="AT76" s="167" t="str">
        <f>IF(AT75="","",VLOOKUP(AT75,'【様式３－２】記載例'!$C$7:$L$48,10,FALSE))</f>
        <v/>
      </c>
      <c r="AU76" s="168" t="str">
        <f>IF(AU75="","",VLOOKUP(AU75,'【様式３－２】記載例'!$C$7:$L$48,10,FALSE))</f>
        <v/>
      </c>
      <c r="AV76" s="166" t="str">
        <f>IF(AV75="","",VLOOKUP(AV75,'【様式３－２】記載例'!$C$7:$L$48,10,FALSE))</f>
        <v/>
      </c>
      <c r="AW76" s="167" t="str">
        <f>IF(AW75="","",VLOOKUP(AW75,'【様式３－２】記載例'!$C$7:$L$48,10,FALSE))</f>
        <v/>
      </c>
      <c r="AX76" s="167" t="str">
        <f>IF(AX75="","",VLOOKUP(AX75,'【様式３－２】記載例'!$C$7:$L$48,10,FALSE))</f>
        <v/>
      </c>
      <c r="AY76" s="167" t="str">
        <f>IF(AY75="","",VLOOKUP(AY75,'【様式３－２】記載例'!$C$7:$L$48,10,FALSE))</f>
        <v/>
      </c>
      <c r="AZ76" s="167" t="str">
        <f>IF(AZ75="","",VLOOKUP(AZ75,'【様式３－２】記載例'!$C$7:$L$48,10,FALSE))</f>
        <v/>
      </c>
      <c r="BA76" s="167" t="str">
        <f>IF(BA75="","",VLOOKUP(BA75,'【様式３－２】記載例'!$C$7:$L$48,10,FALSE))</f>
        <v/>
      </c>
      <c r="BB76" s="168" t="str">
        <f>IF(BB75="","",VLOOKUP(BB75,'【様式３－２】記載例'!$C$7:$L$48,10,FALSE))</f>
        <v/>
      </c>
      <c r="BC76" s="166" t="str">
        <f>IF(BC75="","",VLOOKUP(BC75,'【様式３－２】記載例'!$C$7:$L$48,10,FALSE))</f>
        <v/>
      </c>
      <c r="BD76" s="167" t="str">
        <f>IF(BD75="","",VLOOKUP(BD75,'【様式３－２】記載例'!$C$7:$L$48,10,FALSE))</f>
        <v/>
      </c>
      <c r="BE76" s="179" t="str">
        <f>IF(BE75="","",VLOOKUP(BE75,'【様式３－２】記載例'!$C$7:$L$48,10,FALSE))</f>
        <v/>
      </c>
      <c r="BF76" s="272">
        <f>IF($BI$3="４週",SUM(AA76:BB76),IF($BI$3="暦月",SUM(AA76:BE76),""))</f>
        <v>0</v>
      </c>
      <c r="BG76" s="273"/>
      <c r="BH76" s="274">
        <f>IF($BI$3="４週",BF76/4,IF($BI$3="暦月",(BF76/($BI$8/7)),""))</f>
        <v>0</v>
      </c>
      <c r="BI76" s="273"/>
      <c r="BJ76" s="269"/>
      <c r="BK76" s="270"/>
      <c r="BL76" s="270"/>
      <c r="BM76" s="270"/>
      <c r="BN76" s="271"/>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271</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3"/>
      <c r="BK79" s="253"/>
      <c r="BL79" s="253"/>
      <c r="BM79" s="253"/>
      <c r="BN79" s="61"/>
    </row>
    <row r="80" spans="2:66" ht="20.25" customHeight="1" x14ac:dyDescent="0.4">
      <c r="B80" s="46"/>
      <c r="C80" s="46"/>
      <c r="D80" s="46"/>
      <c r="E80" s="46"/>
      <c r="F80" s="46"/>
      <c r="G80" s="59"/>
      <c r="H80" s="59"/>
      <c r="I80" s="59"/>
      <c r="J80" s="59"/>
      <c r="K80" s="59"/>
      <c r="L80" s="59"/>
      <c r="M80" s="114"/>
      <c r="N80" s="115"/>
      <c r="O80" s="239" t="s">
        <v>115</v>
      </c>
      <c r="P80" s="239"/>
      <c r="Q80" s="239" t="s">
        <v>116</v>
      </c>
      <c r="R80" s="239"/>
      <c r="S80" s="239"/>
      <c r="T80" s="239"/>
      <c r="U80" s="115"/>
      <c r="V80" s="254" t="s">
        <v>117</v>
      </c>
      <c r="W80" s="254"/>
      <c r="X80" s="254"/>
      <c r="Y80" s="254"/>
      <c r="Z80" s="119"/>
      <c r="AA80" s="120" t="s">
        <v>118</v>
      </c>
      <c r="AB80" s="120"/>
      <c r="AC80" s="2"/>
      <c r="AD80" s="117"/>
      <c r="AE80" s="239" t="s">
        <v>115</v>
      </c>
      <c r="AF80" s="239"/>
      <c r="AG80" s="239" t="s">
        <v>116</v>
      </c>
      <c r="AH80" s="239"/>
      <c r="AI80" s="239"/>
      <c r="AJ80" s="239"/>
      <c r="AK80" s="115"/>
      <c r="AL80" s="254" t="s">
        <v>117</v>
      </c>
      <c r="AM80" s="254"/>
      <c r="AN80" s="254"/>
      <c r="AO80" s="254"/>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55"/>
      <c r="BK80" s="255"/>
      <c r="BL80" s="255"/>
      <c r="BM80" s="255"/>
      <c r="BN80" s="61"/>
    </row>
    <row r="81" spans="2:66" ht="20.25" customHeight="1" x14ac:dyDescent="0.4">
      <c r="B81" s="46"/>
      <c r="C81" s="46"/>
      <c r="D81" s="46"/>
      <c r="E81" s="46"/>
      <c r="F81" s="46"/>
      <c r="G81" s="59"/>
      <c r="H81" s="59"/>
      <c r="I81" s="59"/>
      <c r="J81" s="59"/>
      <c r="K81" s="59"/>
      <c r="L81" s="59"/>
      <c r="M81" s="114"/>
      <c r="N81" s="115"/>
      <c r="O81" s="240"/>
      <c r="P81" s="240"/>
      <c r="Q81" s="240" t="s">
        <v>119</v>
      </c>
      <c r="R81" s="240"/>
      <c r="S81" s="240" t="s">
        <v>120</v>
      </c>
      <c r="T81" s="240"/>
      <c r="U81" s="115"/>
      <c r="V81" s="240" t="s">
        <v>119</v>
      </c>
      <c r="W81" s="240"/>
      <c r="X81" s="240" t="s">
        <v>120</v>
      </c>
      <c r="Y81" s="240"/>
      <c r="Z81" s="119"/>
      <c r="AA81" s="120" t="s">
        <v>121</v>
      </c>
      <c r="AB81" s="120"/>
      <c r="AC81" s="2"/>
      <c r="AD81" s="117"/>
      <c r="AE81" s="240"/>
      <c r="AF81" s="240"/>
      <c r="AG81" s="240" t="s">
        <v>119</v>
      </c>
      <c r="AH81" s="240"/>
      <c r="AI81" s="240" t="s">
        <v>120</v>
      </c>
      <c r="AJ81" s="240"/>
      <c r="AK81" s="115"/>
      <c r="AL81" s="240" t="s">
        <v>119</v>
      </c>
      <c r="AM81" s="240"/>
      <c r="AN81" s="240" t="s">
        <v>120</v>
      </c>
      <c r="AO81" s="240"/>
      <c r="AP81" s="119"/>
      <c r="AQ81" s="120" t="s">
        <v>121</v>
      </c>
      <c r="AR81" s="120"/>
      <c r="AS81" s="117"/>
      <c r="AT81" s="117"/>
      <c r="AU81" s="121" t="s">
        <v>136</v>
      </c>
      <c r="AV81" s="121"/>
      <c r="AW81" s="121"/>
      <c r="AX81" s="121"/>
      <c r="AY81" s="119"/>
      <c r="AZ81" s="120" t="s">
        <v>137</v>
      </c>
      <c r="BA81" s="121"/>
      <c r="BB81" s="121"/>
      <c r="BC81" s="121"/>
      <c r="BD81" s="119"/>
      <c r="BE81" s="240" t="s">
        <v>122</v>
      </c>
      <c r="BF81" s="240"/>
      <c r="BG81" s="240"/>
      <c r="BH81" s="240"/>
      <c r="BI81" s="66"/>
      <c r="BJ81" s="252"/>
      <c r="BK81" s="252"/>
      <c r="BL81" s="252"/>
      <c r="BM81" s="252"/>
      <c r="BN81" s="61"/>
    </row>
    <row r="82" spans="2:66" ht="20.25" customHeight="1" x14ac:dyDescent="0.4">
      <c r="B82" s="46"/>
      <c r="C82" s="46"/>
      <c r="D82" s="46"/>
      <c r="E82" s="46"/>
      <c r="F82" s="46"/>
      <c r="G82" s="59"/>
      <c r="H82" s="59"/>
      <c r="I82" s="59"/>
      <c r="J82" s="59"/>
      <c r="K82" s="59"/>
      <c r="L82" s="59"/>
      <c r="M82" s="114"/>
      <c r="N82" s="115"/>
      <c r="O82" s="230" t="s">
        <v>6</v>
      </c>
      <c r="P82" s="230"/>
      <c r="Q82" s="235">
        <f>SUMIFS($BF$17:$BF$76,$J$17:$J$76,"看護職員",$L$17:$L$76,"A")</f>
        <v>960</v>
      </c>
      <c r="R82" s="235"/>
      <c r="S82" s="236">
        <f>SUMIFS($BH$17:$BH$76,$J$17:$J$76,"看護職員",$L$17:$L$76,"A")</f>
        <v>240</v>
      </c>
      <c r="T82" s="236"/>
      <c r="U82" s="129"/>
      <c r="V82" s="237">
        <v>0</v>
      </c>
      <c r="W82" s="237"/>
      <c r="X82" s="237">
        <v>0</v>
      </c>
      <c r="Y82" s="237"/>
      <c r="Z82" s="130"/>
      <c r="AA82" s="248">
        <v>6</v>
      </c>
      <c r="AB82" s="249"/>
      <c r="AC82" s="2"/>
      <c r="AD82" s="117"/>
      <c r="AE82" s="230" t="s">
        <v>6</v>
      </c>
      <c r="AF82" s="230"/>
      <c r="AG82" s="235">
        <f>SUMIFS($BF$17:$BF$76,$J$17:$J$76,"介護職員",$L$17:$L$76,"A")</f>
        <v>1920</v>
      </c>
      <c r="AH82" s="235"/>
      <c r="AI82" s="236">
        <f>SUMIFS($BH$17:$BH$76,$J$17:$J$76,"介護職員",$L$17:$L$76,"A")</f>
        <v>480</v>
      </c>
      <c r="AJ82" s="236"/>
      <c r="AK82" s="129"/>
      <c r="AL82" s="237">
        <v>0</v>
      </c>
      <c r="AM82" s="237"/>
      <c r="AN82" s="237">
        <v>0</v>
      </c>
      <c r="AO82" s="237"/>
      <c r="AP82" s="130"/>
      <c r="AQ82" s="248">
        <v>12</v>
      </c>
      <c r="AR82" s="249"/>
      <c r="AS82" s="117"/>
      <c r="AT82" s="117"/>
      <c r="AU82" s="275">
        <f>Y96</f>
        <v>6.8</v>
      </c>
      <c r="AV82" s="230"/>
      <c r="AW82" s="230"/>
      <c r="AX82" s="230"/>
      <c r="AY82" s="122" t="s">
        <v>135</v>
      </c>
      <c r="AZ82" s="275">
        <f>AO96</f>
        <v>15.2</v>
      </c>
      <c r="BA82" s="276"/>
      <c r="BB82" s="276"/>
      <c r="BC82" s="276"/>
      <c r="BD82" s="122" t="s">
        <v>129</v>
      </c>
      <c r="BE82" s="241">
        <f>ROUNDDOWN(AU82+AZ82,1)</f>
        <v>22</v>
      </c>
      <c r="BF82" s="241"/>
      <c r="BG82" s="241"/>
      <c r="BH82" s="241"/>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30" t="s">
        <v>7</v>
      </c>
      <c r="P83" s="230"/>
      <c r="Q83" s="235">
        <f>SUMIFS($BF$17:$BF$76,$J$17:$J$76,"看護職員",$L$17:$L$76,"B")</f>
        <v>0</v>
      </c>
      <c r="R83" s="235"/>
      <c r="S83" s="236">
        <f>SUMIFS($BH$17:$BH$76,$J$17:$J$76,"看護職員",$L$17:$L$76,"B")</f>
        <v>0</v>
      </c>
      <c r="T83" s="236"/>
      <c r="U83" s="129"/>
      <c r="V83" s="237">
        <v>0</v>
      </c>
      <c r="W83" s="237"/>
      <c r="X83" s="237">
        <v>0</v>
      </c>
      <c r="Y83" s="237"/>
      <c r="Z83" s="130"/>
      <c r="AA83" s="248">
        <v>0</v>
      </c>
      <c r="AB83" s="249"/>
      <c r="AC83" s="2"/>
      <c r="AD83" s="117"/>
      <c r="AE83" s="230" t="s">
        <v>7</v>
      </c>
      <c r="AF83" s="230"/>
      <c r="AG83" s="235">
        <f>SUMIFS($BF$17:$BF$76,$J$17:$J$76,"介護職員",$L$17:$L$76,"B")</f>
        <v>0</v>
      </c>
      <c r="AH83" s="235"/>
      <c r="AI83" s="236">
        <f>SUMIFS($BH$17:$BH$76,$J$17:$J$76,"介護職員",$L$17:$L$76,"B")</f>
        <v>0</v>
      </c>
      <c r="AJ83" s="236"/>
      <c r="AK83" s="129"/>
      <c r="AL83" s="237">
        <v>0</v>
      </c>
      <c r="AM83" s="237"/>
      <c r="AN83" s="237">
        <v>0</v>
      </c>
      <c r="AO83" s="237"/>
      <c r="AP83" s="130"/>
      <c r="AQ83" s="248">
        <v>0</v>
      </c>
      <c r="AR83" s="24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30" t="s">
        <v>8</v>
      </c>
      <c r="P84" s="230"/>
      <c r="Q84" s="235">
        <f>SUMIFS($BF$17:$BF$76,$J$17:$J$76,"看護職員",$L$17:$L$76,"C")</f>
        <v>128</v>
      </c>
      <c r="R84" s="235"/>
      <c r="S84" s="236">
        <f>SUMIFS($BH$17:$BH$76,$J$17:$J$76,"看護職員",$L$17:$L$76,"C")</f>
        <v>32</v>
      </c>
      <c r="T84" s="236"/>
      <c r="U84" s="129"/>
      <c r="V84" s="237">
        <v>128</v>
      </c>
      <c r="W84" s="237"/>
      <c r="X84" s="238">
        <v>32</v>
      </c>
      <c r="Y84" s="238"/>
      <c r="Z84" s="130"/>
      <c r="AA84" s="233" t="s">
        <v>36</v>
      </c>
      <c r="AB84" s="234"/>
      <c r="AC84" s="2"/>
      <c r="AD84" s="117"/>
      <c r="AE84" s="230" t="s">
        <v>8</v>
      </c>
      <c r="AF84" s="230"/>
      <c r="AG84" s="235">
        <f>SUMIFS($BF$17:$BF$76,$J$17:$J$76,"介護職員",$L$17:$L$76,"C")</f>
        <v>512</v>
      </c>
      <c r="AH84" s="235"/>
      <c r="AI84" s="236">
        <f>SUMIFS($BH$17:$BH$76,$J$17:$J$76,"介護職員",$L$17:$L$76,"C")</f>
        <v>128</v>
      </c>
      <c r="AJ84" s="236"/>
      <c r="AK84" s="129"/>
      <c r="AL84" s="237">
        <v>512</v>
      </c>
      <c r="AM84" s="237"/>
      <c r="AN84" s="238">
        <v>128</v>
      </c>
      <c r="AO84" s="238"/>
      <c r="AP84" s="130"/>
      <c r="AQ84" s="233" t="s">
        <v>36</v>
      </c>
      <c r="AR84" s="234"/>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30" t="s">
        <v>9</v>
      </c>
      <c r="P85" s="230"/>
      <c r="Q85" s="235">
        <f>SUMIFS($BF$17:$BF$76,$J$17:$J$76,"看護職員",$L$17:$L$76,"D")</f>
        <v>0</v>
      </c>
      <c r="R85" s="235"/>
      <c r="S85" s="236">
        <f>SUMIFS($BH$17:$BH$76,$J$17:$J$76,"看護職員",$L$17:$L$76,"D")</f>
        <v>0</v>
      </c>
      <c r="T85" s="236"/>
      <c r="U85" s="129"/>
      <c r="V85" s="237">
        <v>0</v>
      </c>
      <c r="W85" s="237"/>
      <c r="X85" s="238">
        <v>0</v>
      </c>
      <c r="Y85" s="238"/>
      <c r="Z85" s="130"/>
      <c r="AA85" s="233" t="s">
        <v>36</v>
      </c>
      <c r="AB85" s="234"/>
      <c r="AC85" s="2"/>
      <c r="AD85" s="117"/>
      <c r="AE85" s="230" t="s">
        <v>9</v>
      </c>
      <c r="AF85" s="230"/>
      <c r="AG85" s="235">
        <f>SUMIFS($BF$17:$BF$76,$J$17:$J$76,"介護職員",$L$17:$L$76,"D")</f>
        <v>0</v>
      </c>
      <c r="AH85" s="235"/>
      <c r="AI85" s="236">
        <f>SUMIFS($BH$17:$BH$76,$J$17:$J$76,"介護職員",$L$17:$L$76,"D")</f>
        <v>0</v>
      </c>
      <c r="AJ85" s="236"/>
      <c r="AK85" s="129"/>
      <c r="AL85" s="237">
        <v>0</v>
      </c>
      <c r="AM85" s="237"/>
      <c r="AN85" s="238">
        <v>0</v>
      </c>
      <c r="AO85" s="238"/>
      <c r="AP85" s="130"/>
      <c r="AQ85" s="233" t="s">
        <v>36</v>
      </c>
      <c r="AR85" s="234"/>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30" t="s">
        <v>122</v>
      </c>
      <c r="P86" s="230"/>
      <c r="Q86" s="235">
        <f>SUM(Q82:R85)</f>
        <v>1088</v>
      </c>
      <c r="R86" s="235"/>
      <c r="S86" s="236">
        <f>SUM(S82:T85)</f>
        <v>272</v>
      </c>
      <c r="T86" s="236"/>
      <c r="U86" s="129"/>
      <c r="V86" s="235">
        <f>SUM(V82:W85)</f>
        <v>128</v>
      </c>
      <c r="W86" s="235"/>
      <c r="X86" s="236">
        <f>SUM(X82:Y85)</f>
        <v>32</v>
      </c>
      <c r="Y86" s="236"/>
      <c r="Z86" s="130"/>
      <c r="AA86" s="250">
        <f>SUM(AA82:AB83)</f>
        <v>6</v>
      </c>
      <c r="AB86" s="251"/>
      <c r="AC86" s="2"/>
      <c r="AD86" s="117"/>
      <c r="AE86" s="230" t="s">
        <v>122</v>
      </c>
      <c r="AF86" s="230"/>
      <c r="AG86" s="235">
        <f>SUM(AG82:AH85)</f>
        <v>2432</v>
      </c>
      <c r="AH86" s="235"/>
      <c r="AI86" s="236">
        <f>SUM(AI82:AJ85)</f>
        <v>608</v>
      </c>
      <c r="AJ86" s="236"/>
      <c r="AK86" s="129"/>
      <c r="AL86" s="235">
        <f>SUM(AL82:AM85)</f>
        <v>512</v>
      </c>
      <c r="AM86" s="235"/>
      <c r="AN86" s="236">
        <f>SUM(AN82:AO85)</f>
        <v>128</v>
      </c>
      <c r="AO86" s="236"/>
      <c r="AP86" s="130"/>
      <c r="AQ86" s="250">
        <f>SUM(AQ82:AR83)</f>
        <v>12</v>
      </c>
      <c r="AR86" s="251"/>
      <c r="AS86" s="117"/>
      <c r="AT86" s="117"/>
      <c r="AU86" s="230" t="s">
        <v>4</v>
      </c>
      <c r="AV86" s="230"/>
      <c r="AW86" s="230" t="s">
        <v>5</v>
      </c>
      <c r="AX86" s="230"/>
      <c r="AY86" s="230"/>
      <c r="AZ86" s="230"/>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30" t="s">
        <v>6</v>
      </c>
      <c r="AV87" s="230"/>
      <c r="AW87" s="230" t="s">
        <v>94</v>
      </c>
      <c r="AX87" s="230"/>
      <c r="AY87" s="230"/>
      <c r="AZ87" s="230"/>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44" t="s">
        <v>196</v>
      </c>
      <c r="W88" s="245"/>
      <c r="X88" s="127"/>
      <c r="Y88" s="127"/>
      <c r="Z88" s="115"/>
      <c r="AA88" s="115"/>
      <c r="AB88" s="115"/>
      <c r="AC88" s="117"/>
      <c r="AD88" s="117"/>
      <c r="AE88" s="116" t="s">
        <v>124</v>
      </c>
      <c r="AF88" s="115"/>
      <c r="AG88" s="115"/>
      <c r="AH88" s="115"/>
      <c r="AI88" s="115"/>
      <c r="AJ88" s="115"/>
      <c r="AK88" s="150" t="s">
        <v>195</v>
      </c>
      <c r="AL88" s="246" t="str">
        <f>V88</f>
        <v>週</v>
      </c>
      <c r="AM88" s="247"/>
      <c r="AN88" s="127"/>
      <c r="AO88" s="127"/>
      <c r="AP88" s="115"/>
      <c r="AQ88" s="115"/>
      <c r="AR88" s="115"/>
      <c r="AS88" s="117"/>
      <c r="AT88" s="117"/>
      <c r="AU88" s="230" t="s">
        <v>7</v>
      </c>
      <c r="AV88" s="230"/>
      <c r="AW88" s="230" t="s">
        <v>95</v>
      </c>
      <c r="AX88" s="230"/>
      <c r="AY88" s="230"/>
      <c r="AZ88" s="230"/>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30" t="s">
        <v>8</v>
      </c>
      <c r="AV89" s="230"/>
      <c r="AW89" s="230" t="s">
        <v>96</v>
      </c>
      <c r="AX89" s="230"/>
      <c r="AY89" s="230"/>
      <c r="AZ89" s="230"/>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30" t="s">
        <v>9</v>
      </c>
      <c r="AV90" s="230"/>
      <c r="AW90" s="230" t="s">
        <v>139</v>
      </c>
      <c r="AX90" s="230"/>
      <c r="AY90" s="230"/>
      <c r="AZ90" s="230"/>
      <c r="BA90" s="117"/>
      <c r="BB90" s="117"/>
      <c r="BC90" s="117"/>
      <c r="BD90" s="117"/>
      <c r="BE90" s="117"/>
      <c r="BF90" s="117"/>
      <c r="BG90" s="117"/>
      <c r="BH90" s="118"/>
      <c r="BI90" s="66"/>
      <c r="BJ90" s="61"/>
      <c r="BK90" s="61"/>
      <c r="BL90" s="61"/>
      <c r="BM90" s="61"/>
      <c r="BN90" s="61"/>
    </row>
    <row r="91" spans="2:66" ht="20.25" customHeight="1" x14ac:dyDescent="0.4">
      <c r="M91" s="2"/>
      <c r="N91" s="2"/>
      <c r="O91" s="231">
        <f>IF($V$88="週",X86,V86)</f>
        <v>32</v>
      </c>
      <c r="P91" s="231"/>
      <c r="Q91" s="231"/>
      <c r="R91" s="231"/>
      <c r="S91" s="122" t="s">
        <v>128</v>
      </c>
      <c r="T91" s="230">
        <f>IF($V$88="週",$BE$6,$BI$6)</f>
        <v>40</v>
      </c>
      <c r="U91" s="230"/>
      <c r="V91" s="230"/>
      <c r="W91" s="230"/>
      <c r="X91" s="122" t="s">
        <v>129</v>
      </c>
      <c r="Y91" s="232">
        <f>ROUNDDOWN(O91/T91,1)</f>
        <v>0.8</v>
      </c>
      <c r="Z91" s="232"/>
      <c r="AA91" s="232"/>
      <c r="AB91" s="232"/>
      <c r="AC91" s="2"/>
      <c r="AD91" s="2"/>
      <c r="AE91" s="231">
        <f>IF($AL$88="週",AN86,AL86)</f>
        <v>128</v>
      </c>
      <c r="AF91" s="231"/>
      <c r="AG91" s="231"/>
      <c r="AH91" s="231"/>
      <c r="AI91" s="122" t="s">
        <v>128</v>
      </c>
      <c r="AJ91" s="230">
        <f>IF($AL$88="週",$BE$6,$BI$6)</f>
        <v>40</v>
      </c>
      <c r="AK91" s="230"/>
      <c r="AL91" s="230"/>
      <c r="AM91" s="230"/>
      <c r="AN91" s="122" t="s">
        <v>129</v>
      </c>
      <c r="AO91" s="232">
        <f>ROUNDDOWN(AE91/AJ91,1)</f>
        <v>3.2</v>
      </c>
      <c r="AP91" s="232"/>
      <c r="AQ91" s="232"/>
      <c r="AR91" s="232"/>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39"/>
      <c r="Z94" s="239"/>
      <c r="AA94" s="239"/>
      <c r="AB94" s="239"/>
      <c r="AC94" s="2"/>
      <c r="AD94" s="2"/>
      <c r="AE94" s="115" t="s">
        <v>118</v>
      </c>
      <c r="AF94" s="115"/>
      <c r="AG94" s="115"/>
      <c r="AH94" s="115"/>
      <c r="AI94" s="115"/>
      <c r="AJ94" s="115"/>
      <c r="AK94" s="115"/>
      <c r="AL94" s="115"/>
      <c r="AM94" s="115"/>
      <c r="AN94" s="116"/>
      <c r="AO94" s="239"/>
      <c r="AP94" s="239"/>
      <c r="AQ94" s="239"/>
      <c r="AR94" s="239"/>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40" t="s">
        <v>122</v>
      </c>
      <c r="Z95" s="240"/>
      <c r="AA95" s="240"/>
      <c r="AB95" s="240"/>
      <c r="AC95" s="2"/>
      <c r="AD95" s="2"/>
      <c r="AE95" s="119" t="s">
        <v>131</v>
      </c>
      <c r="AF95" s="119"/>
      <c r="AG95" s="119"/>
      <c r="AH95" s="119"/>
      <c r="AI95" s="119"/>
      <c r="AJ95" s="115" t="s">
        <v>132</v>
      </c>
      <c r="AK95" s="119"/>
      <c r="AL95" s="119"/>
      <c r="AM95" s="119"/>
      <c r="AN95" s="119"/>
      <c r="AO95" s="240" t="s">
        <v>122</v>
      </c>
      <c r="AP95" s="240"/>
      <c r="AQ95" s="240"/>
      <c r="AR95" s="240"/>
      <c r="AS95" s="2"/>
      <c r="AT95" s="2"/>
      <c r="AU95" s="2"/>
      <c r="AV95" s="2"/>
      <c r="AW95" s="2"/>
      <c r="AX95" s="2"/>
      <c r="AY95" s="2"/>
      <c r="AZ95" s="2"/>
      <c r="BA95" s="2"/>
      <c r="BB95" s="2"/>
      <c r="BC95" s="2"/>
      <c r="BD95" s="2"/>
      <c r="BE95" s="2"/>
      <c r="BF95" s="2"/>
      <c r="BG95" s="2"/>
      <c r="BH95" s="2"/>
    </row>
    <row r="96" spans="2:66" ht="20.25" customHeight="1" x14ac:dyDescent="0.4">
      <c r="M96" s="2"/>
      <c r="N96" s="2"/>
      <c r="O96" s="230">
        <f>AA86</f>
        <v>6</v>
      </c>
      <c r="P96" s="230"/>
      <c r="Q96" s="230"/>
      <c r="R96" s="230"/>
      <c r="S96" s="122" t="s">
        <v>135</v>
      </c>
      <c r="T96" s="232">
        <f>Y91</f>
        <v>0.8</v>
      </c>
      <c r="U96" s="232"/>
      <c r="V96" s="232"/>
      <c r="W96" s="232"/>
      <c r="X96" s="122" t="s">
        <v>129</v>
      </c>
      <c r="Y96" s="241">
        <f>ROUNDDOWN(O96+T96,1)</f>
        <v>6.8</v>
      </c>
      <c r="Z96" s="241"/>
      <c r="AA96" s="241"/>
      <c r="AB96" s="241"/>
      <c r="AC96" s="128"/>
      <c r="AD96" s="128"/>
      <c r="AE96" s="242">
        <f>AQ86</f>
        <v>12</v>
      </c>
      <c r="AF96" s="242"/>
      <c r="AG96" s="242"/>
      <c r="AH96" s="242"/>
      <c r="AI96" s="126" t="s">
        <v>135</v>
      </c>
      <c r="AJ96" s="243">
        <f>AO91</f>
        <v>3.2</v>
      </c>
      <c r="AK96" s="243"/>
      <c r="AL96" s="243"/>
      <c r="AM96" s="243"/>
      <c r="AN96" s="126" t="s">
        <v>129</v>
      </c>
      <c r="AO96" s="241">
        <f>ROUNDDOWN(AE96+AJ96,1)</f>
        <v>15.2</v>
      </c>
      <c r="AP96" s="241"/>
      <c r="AQ96" s="241"/>
      <c r="AR96" s="241"/>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600-000000000000}">
      <formula1>"予定,実績,予定・実績"</formula1>
    </dataValidation>
    <dataValidation type="decimal" allowBlank="1" showInputMessage="1" showErrorMessage="1" error="入力可能範囲　32～40" sqref="BE6:BF6" xr:uid="{00000000-0002-0000-0600-000001000000}">
      <formula1>32</formula1>
      <formula2>40</formula2>
    </dataValidation>
    <dataValidation type="list" allowBlank="1" showInputMessage="1" showErrorMessage="1" sqref="AJ3:AJ4" xr:uid="{00000000-0002-0000-0600-000002000000}">
      <formula1>#REF!</formula1>
    </dataValidation>
    <dataValidation type="list" allowBlank="1" showInputMessage="1" showErrorMessage="1" sqref="BI3:BL3" xr:uid="{00000000-0002-0000-06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600-000004000000}">
      <formula1>【記載例】シフト記号表</formula1>
    </dataValidation>
    <dataValidation type="list" allowBlank="1" showInputMessage="1" showErrorMessage="1" sqref="V88:W88" xr:uid="{00000000-0002-0000-0600-000005000000}">
      <formula1>"週,暦月"</formula1>
    </dataValidation>
    <dataValidation type="list" allowBlank="1" showInputMessage="1" sqref="C17:C90" xr:uid="{00000000-0002-0000-0600-000006000000}">
      <formula1>"◎,○"</formula1>
    </dataValidation>
    <dataValidation type="list" allowBlank="1" showInputMessage="1" sqref="G17:H76" xr:uid="{00000000-0002-0000-0600-000007000000}">
      <formula1>職種</formula1>
    </dataValidation>
    <dataValidation type="list" errorStyle="warning" allowBlank="1" showInputMessage="1" error="リストにない場合のみ、入力してください。" sqref="O17:R76" xr:uid="{00000000-0002-0000-0600-000008000000}">
      <formula1>INDIRECT(G17)</formula1>
    </dataValidation>
    <dataValidation type="list" allowBlank="1" showInputMessage="1" sqref="M17:N76" xr:uid="{00000000-0002-0000-0600-000009000000}">
      <formula1>"A, B, C, D"</formula1>
    </dataValidation>
    <dataValidation allowBlank="1" showInputMessage="1" showErrorMessage="1" error="入力可能範囲　32～40" sqref="BI10" xr:uid="{00000000-0002-0000-06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'【様式３－１】プルダウン・リスト'!$C$4:$C$17</xm:f>
          </x14:formula1>
          <xm:sqref>AX1:BM1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様式３－１</vt:lpstr>
      <vt:lpstr>（ユニット型）</vt:lpstr>
      <vt:lpstr>様式３－２</vt:lpstr>
      <vt:lpstr>【様式３－１】記入方法</vt:lpstr>
      <vt:lpstr>（ユニット型）記入方法</vt:lpstr>
      <vt:lpstr>【様式３－１】プルダウン・リスト</vt:lpstr>
      <vt:lpstr>【様式３－２】記載例</vt:lpstr>
      <vt:lpstr>【記載例】（ユニット型）</vt:lpstr>
      <vt:lpstr>'様式３－２'!【記載例】シフト記号</vt:lpstr>
      <vt:lpstr>【記載例】シフト記号</vt:lpstr>
      <vt:lpstr>'様式３－２'!【記載例】シフト記号表</vt:lpstr>
      <vt:lpstr>【記載例】シフト記号表</vt:lpstr>
      <vt:lpstr>'（ユニット型）'!Print_Area</vt:lpstr>
      <vt:lpstr>'（ユニット型）記入方法'!Print_Area</vt:lpstr>
      <vt:lpstr>'【記載例】（ユニット型）'!Print_Area</vt:lpstr>
      <vt:lpstr>'【様式３－１】記入方法'!Print_Area</vt:lpstr>
      <vt:lpstr>'【様式３－２】記載例'!Print_Area</vt:lpstr>
      <vt:lpstr>'様式３－１'!Print_Area</vt:lpstr>
      <vt:lpstr>'様式３－２'!Print_Area</vt:lpstr>
      <vt:lpstr>'（ユニット型）'!Print_Titles</vt:lpstr>
      <vt:lpstr>'【記載例】（ユニット型）'!Print_Titles</vt:lpstr>
      <vt:lpstr>'様式３－１'!Print_Titles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2024-02-25T07:01:03Z</cp:lastPrinted>
  <dcterms:created xsi:type="dcterms:W3CDTF">2020-01-28T01:12:50Z</dcterms:created>
  <dcterms:modified xsi:type="dcterms:W3CDTF">2024-03-24T07:18:22Z</dcterms:modified>
</cp:coreProperties>
</file>